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65" yWindow="1050" windowWidth="18375" windowHeight="5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314" i="1" l="1"/>
  <c r="E99" i="1"/>
  <c r="E270" i="1"/>
  <c r="E112" i="1" l="1"/>
  <c r="E126" i="1" l="1"/>
  <c r="E121" i="1"/>
  <c r="E127" i="1" l="1"/>
  <c r="E211" i="1" l="1"/>
  <c r="E188" i="1"/>
  <c r="E212" i="1" l="1"/>
  <c r="E306" i="1"/>
  <c r="E299" i="1"/>
  <c r="E294" i="1"/>
  <c r="E315" i="1" l="1"/>
  <c r="E300" i="1"/>
  <c r="E288" i="1"/>
  <c r="E279" i="1"/>
  <c r="E265" i="1"/>
  <c r="E166" i="1"/>
  <c r="E231" i="1"/>
  <c r="E82" i="1"/>
  <c r="E258" i="1"/>
  <c r="E252" i="1"/>
  <c r="E246" i="1"/>
  <c r="E171" i="1"/>
  <c r="E160" i="1"/>
  <c r="E153" i="1"/>
  <c r="E141" i="1"/>
  <c r="E136" i="1"/>
  <c r="E106" i="1"/>
  <c r="E32" i="1"/>
  <c r="E24" i="1"/>
  <c r="E65" i="1"/>
  <c r="E53" i="1"/>
  <c r="E247" i="1" l="1"/>
  <c r="E161" i="1"/>
  <c r="E172" i="1"/>
  <c r="E259" i="1"/>
  <c r="E271" i="1"/>
  <c r="E113" i="1"/>
  <c r="E289" i="1"/>
  <c r="E100" i="1"/>
  <c r="E142" i="1"/>
  <c r="E33" i="1"/>
  <c r="E66" i="1"/>
  <c r="E319" i="1" l="1"/>
  <c r="E325" i="1" s="1"/>
  <c r="E327" i="1" s="1"/>
</calcChain>
</file>

<file path=xl/sharedStrings.xml><?xml version="1.0" encoding="utf-8"?>
<sst xmlns="http://schemas.openxmlformats.org/spreadsheetml/2006/main" count="531" uniqueCount="268">
  <si>
    <t>SPORT</t>
  </si>
  <si>
    <t>ITEM DECRIPTION</t>
  </si>
  <si>
    <t># ITEMS</t>
  </si>
  <si>
    <t>COST PER</t>
  </si>
  <si>
    <t>TOTAL</t>
  </si>
  <si>
    <t>VENDOR</t>
  </si>
  <si>
    <t>ACTUAL</t>
  </si>
  <si>
    <t>MHS Athletic Chenilles/Pins</t>
  </si>
  <si>
    <t>Neff Motivation Inc</t>
  </si>
  <si>
    <t>MSHS Athletic Chenilles/Pins</t>
  </si>
  <si>
    <t>MSHS Chinilles/Pins</t>
  </si>
  <si>
    <t>AVCTL</t>
  </si>
  <si>
    <t>MSHS AVCTL Signs</t>
  </si>
  <si>
    <t>TONYA M. WHITE</t>
  </si>
  <si>
    <t>MSHS Athletic Metals</t>
  </si>
  <si>
    <t>ACCUWEATHER INC</t>
  </si>
  <si>
    <t>MHS Medals/Engraving</t>
  </si>
  <si>
    <t>LEE REED ENGRAVING</t>
  </si>
  <si>
    <t>MHS Training</t>
  </si>
  <si>
    <t>DJO GLOBAL INC</t>
  </si>
  <si>
    <t>MSHS Training Supplies-Fargo</t>
  </si>
  <si>
    <t>MHS TRAINING</t>
  </si>
  <si>
    <t>HENRY SCHEIN INC</t>
  </si>
  <si>
    <t>MHS Training Supplies</t>
  </si>
  <si>
    <t>PATTERSON MEDICAL</t>
  </si>
  <si>
    <t>MHS TRAINING ROOM</t>
  </si>
  <si>
    <t>FIRST NATIONAL BANK OF</t>
  </si>
  <si>
    <t>TRAINING</t>
  </si>
  <si>
    <t>FOOTBALL</t>
  </si>
  <si>
    <t>NEBRASKA SPORTS IND</t>
  </si>
  <si>
    <t>MHS FB Helmet Decals</t>
  </si>
  <si>
    <t>HEALY AWARDS INC</t>
  </si>
  <si>
    <t>ALL AMERICAN SPORTS</t>
  </si>
  <si>
    <t>MHS FB Shoulder</t>
  </si>
  <si>
    <t>OILFIELD SHELTERS INC</t>
  </si>
  <si>
    <t>MHS Varsity/Down Indicator</t>
  </si>
  <si>
    <t>MHS</t>
  </si>
  <si>
    <t>MSHS</t>
  </si>
  <si>
    <t>TOTAL TRAINING</t>
  </si>
  <si>
    <t>TOTAL FOOTBALL</t>
  </si>
  <si>
    <t>TOTAL HIGH SCHOOL ATHLETICS</t>
  </si>
  <si>
    <t>TENNIS</t>
  </si>
  <si>
    <t>TOTAL TENNIS</t>
  </si>
  <si>
    <t>SOCCER</t>
  </si>
  <si>
    <t>TOTAL MHS SOCCER</t>
  </si>
  <si>
    <t>TOTAL MSHS SOCCER</t>
  </si>
  <si>
    <t>TOTAL SOCCER</t>
  </si>
  <si>
    <t>TOTAL MSHS</t>
  </si>
  <si>
    <t>TOTAL MHS TENNIS</t>
  </si>
  <si>
    <t>TOTAL MSHS TENNIS</t>
  </si>
  <si>
    <t>TOTAL MHS</t>
  </si>
  <si>
    <t>TOTAL MHS TRAINING</t>
  </si>
  <si>
    <t>TOTAL MSHS TRAINING</t>
  </si>
  <si>
    <t>TOTAL MHS FOOTBALL</t>
  </si>
  <si>
    <t>TOTAL MSHS FOOTBALL</t>
  </si>
  <si>
    <t>VOLLEYBALL</t>
  </si>
  <si>
    <t>TOTAL MHS VOLLEYBALL</t>
  </si>
  <si>
    <t>TOTAL MSHS VOLLEYBALL</t>
  </si>
  <si>
    <t>TOTAL VOLLEYBALL</t>
  </si>
  <si>
    <t>CROSS COUNTRY</t>
  </si>
  <si>
    <t>MSHS CC JACKETS/PANTS</t>
  </si>
  <si>
    <t>BASEBALL</t>
  </si>
  <si>
    <t>TOTAL MSHS CC</t>
  </si>
  <si>
    <t>TOTAL CROSS COUNTRY</t>
  </si>
  <si>
    <t>TOTAL MHS CROSS COUNTRY</t>
  </si>
  <si>
    <t>GOLF</t>
  </si>
  <si>
    <t>DOZEN GOLF BALLS</t>
  </si>
  <si>
    <t>MSHS Auburn Hills Fees/Balls</t>
  </si>
  <si>
    <t>CITY OF WICHITA</t>
  </si>
  <si>
    <t>TOTAL MHS BASEBALL</t>
  </si>
  <si>
    <t>TOTAL MSHS BASEBALL</t>
  </si>
  <si>
    <t>TOTAL BASEBALL</t>
  </si>
  <si>
    <t>TOTAL MHS GOLF</t>
  </si>
  <si>
    <t>TOTAL MSHS GOLF</t>
  </si>
  <si>
    <t>TOTAL GOLF</t>
  </si>
  <si>
    <t>TOTAL HIGH SCHOOL EXPENDITURE</t>
  </si>
  <si>
    <t>HIGH SCHOOL ATHLETICS</t>
  </si>
  <si>
    <t>HS</t>
  </si>
  <si>
    <t>MHS FB Helmets</t>
  </si>
  <si>
    <t>9-12 ATHLETIC EXPENDITURE</t>
  </si>
  <si>
    <t>* DENOTES OUTSTANDING PO</t>
  </si>
  <si>
    <t>*MHS TRAINING</t>
  </si>
  <si>
    <t>*MSHS TRAINING</t>
  </si>
  <si>
    <t>BASKETBALL</t>
  </si>
  <si>
    <t>TOTAL MHS BASKETBALL</t>
  </si>
  <si>
    <t>TOTAL MSHS BASKETBALL</t>
  </si>
  <si>
    <t>TOTAL HS BASKETBALL</t>
  </si>
  <si>
    <t>WRESTLING</t>
  </si>
  <si>
    <t>*MSHS WRESTLING</t>
  </si>
  <si>
    <t>SOUTHERN TIER ATHLETICS</t>
  </si>
  <si>
    <t>TOTAL MHS WRESTLING</t>
  </si>
  <si>
    <t>*MSHS ATHLETIC BARS</t>
  </si>
  <si>
    <t>NELF MOTIVATION INC</t>
  </si>
  <si>
    <t>TOTAL MSHS WRESTLING</t>
  </si>
  <si>
    <t>TOTAL HS WRESTLING</t>
  </si>
  <si>
    <t>TOTAL MIDDLE SCHOOL EXPENDITURE</t>
  </si>
  <si>
    <t>REMAINING</t>
  </si>
  <si>
    <t>DISTRICT TOTAL OF EXPENDITURES</t>
  </si>
  <si>
    <t xml:space="preserve">DISTRICT BUDGET </t>
  </si>
  <si>
    <t>Athletic Training Services</t>
  </si>
  <si>
    <t>Via Christi</t>
  </si>
  <si>
    <t>AVCTL Dues - MHS/MSHS</t>
  </si>
  <si>
    <t>KSHSAA Dues MHS/MSHS</t>
  </si>
  <si>
    <t>KSHSAA Insurance MHS/MSHS</t>
  </si>
  <si>
    <t>KSHSAA</t>
  </si>
  <si>
    <t>Soccer Goals</t>
  </si>
  <si>
    <t xml:space="preserve">Training aid </t>
  </si>
  <si>
    <t>Soccer.com</t>
  </si>
  <si>
    <t>Varsity Spirit</t>
  </si>
  <si>
    <t>Replacement volleyball nets</t>
  </si>
  <si>
    <t>Tennis balls</t>
  </si>
  <si>
    <t>Roll Dri Replacements</t>
  </si>
  <si>
    <t>Nebraska sports</t>
  </si>
  <si>
    <t>Replacement nets</t>
  </si>
  <si>
    <t>Lee Reed Engraving</t>
  </si>
  <si>
    <t>CHEER AND POM</t>
  </si>
  <si>
    <t>UNIFORM</t>
  </si>
  <si>
    <t>TOTAL MHS CHEEER/POM</t>
  </si>
  <si>
    <t>TOTAL MSHS CHEER/POM</t>
  </si>
  <si>
    <t>TOTAL HS CHEER/POM</t>
  </si>
  <si>
    <t>TOTAL MHS UNIFORM</t>
  </si>
  <si>
    <t>TOTAL MSHS UNIFORM</t>
  </si>
  <si>
    <t>TOTAL HS UNIFORM</t>
  </si>
  <si>
    <t>Varsity cheer</t>
  </si>
  <si>
    <t>MHS Athletic Signs</t>
  </si>
  <si>
    <t>Tanya White</t>
  </si>
  <si>
    <t>Turf Sweeper</t>
  </si>
  <si>
    <t>Hellas</t>
  </si>
  <si>
    <t>chk 7653</t>
  </si>
  <si>
    <t>all 4 schools</t>
  </si>
  <si>
    <t>13-14 Weather Warning</t>
  </si>
  <si>
    <t>Footballs</t>
  </si>
  <si>
    <t>MHS Footballs</t>
  </si>
  <si>
    <t>MSHS FB Helmets</t>
  </si>
  <si>
    <t>MSHS FB Shoulder</t>
  </si>
  <si>
    <t>MHS BB Cage</t>
  </si>
  <si>
    <t>Fencing Work</t>
  </si>
  <si>
    <t>Beacon</t>
  </si>
  <si>
    <t>Soccer balls</t>
  </si>
  <si>
    <t>Soccer equipment</t>
  </si>
  <si>
    <t>Volleyball</t>
  </si>
  <si>
    <t>Golf Balls</t>
  </si>
  <si>
    <t>Stadium Flags</t>
  </si>
  <si>
    <t>*MSHS BASKETBALLS</t>
  </si>
  <si>
    <t>General supplies</t>
  </si>
  <si>
    <t>Replacment tesnt</t>
  </si>
  <si>
    <t>SOFTBALL</t>
  </si>
  <si>
    <t>TOTAL MHS SOFTBALL</t>
  </si>
  <si>
    <t>TOTAL MSHS SOFTBALL</t>
  </si>
  <si>
    <t>TOTAL SOFTBALL</t>
  </si>
  <si>
    <t>MHS FB Stadium Flags</t>
  </si>
  <si>
    <t>Mouthpiece</t>
  </si>
  <si>
    <t>Practice jersey replacement</t>
  </si>
  <si>
    <t>Helmet pums</t>
  </si>
  <si>
    <t>back plates</t>
  </si>
  <si>
    <t>train aids - cones</t>
  </si>
  <si>
    <t>knee pads</t>
  </si>
  <si>
    <t>scrimmage veste</t>
  </si>
  <si>
    <t>gotto vests</t>
  </si>
  <si>
    <t>mouth piece</t>
  </si>
  <si>
    <t>game ball</t>
  </si>
  <si>
    <t>practic ball</t>
  </si>
  <si>
    <t>cart</t>
  </si>
  <si>
    <t>scorebook</t>
  </si>
  <si>
    <t>Floor tape</t>
  </si>
  <si>
    <t>practice ball</t>
  </si>
  <si>
    <t>marking board</t>
  </si>
  <si>
    <t>ball cart</t>
  </si>
  <si>
    <t>antenna</t>
  </si>
  <si>
    <t>MHS Basketballs</t>
  </si>
  <si>
    <t>Mat cleaner</t>
  </si>
  <si>
    <t>scorebooks</t>
  </si>
  <si>
    <t>tape</t>
  </si>
  <si>
    <t>case</t>
  </si>
  <si>
    <t>towels</t>
  </si>
  <si>
    <t>4 doz</t>
  </si>
  <si>
    <t>singlets</t>
  </si>
  <si>
    <t>Singlets</t>
  </si>
  <si>
    <t>MSH</t>
  </si>
  <si>
    <t>mhs</t>
  </si>
  <si>
    <t>MSHS Soccer</t>
  </si>
  <si>
    <t xml:space="preserve">wrestling </t>
  </si>
  <si>
    <t>SWIMMING</t>
  </si>
  <si>
    <t>TOTAL SWIMMING</t>
  </si>
  <si>
    <t>TOTAL MHS SWIMMING</t>
  </si>
  <si>
    <t>TOTAL MSHS SWIMMING</t>
  </si>
  <si>
    <t>Fins</t>
  </si>
  <si>
    <t>Swim Caps</t>
  </si>
  <si>
    <t xml:space="preserve">MSHS </t>
  </si>
  <si>
    <t>Swim cords</t>
  </si>
  <si>
    <t>Basketball Rack</t>
  </si>
  <si>
    <t>Game balls</t>
  </si>
  <si>
    <t>10 doz</t>
  </si>
  <si>
    <t>Practice balls</t>
  </si>
  <si>
    <t>set</t>
  </si>
  <si>
    <t>Paint</t>
  </si>
  <si>
    <t>8 cases</t>
  </si>
  <si>
    <t>Tarp</t>
  </si>
  <si>
    <t>4 buckets</t>
  </si>
  <si>
    <t>Softballs</t>
  </si>
  <si>
    <t>l screen</t>
  </si>
  <si>
    <t>bat rack</t>
  </si>
  <si>
    <t>coaches stand</t>
  </si>
  <si>
    <t>MSHS Baseballs</t>
  </si>
  <si>
    <t>Timing Hardware Maintenance</t>
  </si>
  <si>
    <t>Lynx</t>
  </si>
  <si>
    <t>Track Numbers</t>
  </si>
  <si>
    <t>MF</t>
  </si>
  <si>
    <t>MHS Helmet Recertify</t>
  </si>
  <si>
    <t>MSHS Track</t>
  </si>
  <si>
    <t>Pitcher screen</t>
  </si>
  <si>
    <t>Orange softballs</t>
  </si>
  <si>
    <t>Delux pitcher screen</t>
  </si>
  <si>
    <t>reaction ball</t>
  </si>
  <si>
    <t>Helmet rack</t>
  </si>
  <si>
    <t>helmet chin</t>
  </si>
  <si>
    <t>throw down bases</t>
  </si>
  <si>
    <t>chest protect and shin guards</t>
  </si>
  <si>
    <t>catcher helmet</t>
  </si>
  <si>
    <t>helmets</t>
  </si>
  <si>
    <t>rolling team bag</t>
  </si>
  <si>
    <t>paint</t>
  </si>
  <si>
    <t>first base</t>
  </si>
  <si>
    <t>softballs</t>
  </si>
  <si>
    <t>1 doz</t>
  </si>
  <si>
    <t>cards and scorebooks</t>
  </si>
  <si>
    <t>wiffle balls</t>
  </si>
  <si>
    <t>field equip</t>
  </si>
  <si>
    <t>Stop watches</t>
  </si>
  <si>
    <t>Jugs softball machinge</t>
  </si>
  <si>
    <t>Backboard replacement</t>
  </si>
  <si>
    <t>Line up cards/dug out</t>
  </si>
  <si>
    <t>grover binder and bag</t>
  </si>
  <si>
    <t>pitching charts</t>
  </si>
  <si>
    <t>equipment bag</t>
  </si>
  <si>
    <t>striper</t>
  </si>
  <si>
    <t>string winder</t>
  </si>
  <si>
    <t>catcher equipment</t>
  </si>
  <si>
    <t>batters box green covering</t>
  </si>
  <si>
    <t>8 doz</t>
  </si>
  <si>
    <t>hitting t</t>
  </si>
  <si>
    <t>line up cards</t>
  </si>
  <si>
    <t>field tools</t>
  </si>
  <si>
    <t>base attachemnent set</t>
  </si>
  <si>
    <t>nail down home plae</t>
  </si>
  <si>
    <t>helmet</t>
  </si>
  <si>
    <t>Laundry detergents</t>
  </si>
  <si>
    <t>Officials Mic MHS and MSHS</t>
  </si>
  <si>
    <t>warm up fill ins</t>
  </si>
  <si>
    <t>Glover scoring cards</t>
  </si>
  <si>
    <t>racks</t>
  </si>
  <si>
    <t>whisker plugs</t>
  </si>
  <si>
    <t>2 sets</t>
  </si>
  <si>
    <t>small pitching machine</t>
  </si>
  <si>
    <t>hitting stick</t>
  </si>
  <si>
    <t>practice balls</t>
  </si>
  <si>
    <t>team bag</t>
  </si>
  <si>
    <t>MSHS General Equipment (boards, bottles, pads)</t>
  </si>
  <si>
    <t>General equipment (boards, bottle, pads)</t>
  </si>
  <si>
    <t>Girls golf</t>
  </si>
  <si>
    <t>helmet kit</t>
  </si>
  <si>
    <t>practice jersey</t>
  </si>
  <si>
    <t>Helmet recertify</t>
  </si>
  <si>
    <t>MSHS Dance</t>
  </si>
  <si>
    <t>football chute</t>
  </si>
  <si>
    <t>Dial a down</t>
  </si>
  <si>
    <t>Gym scoreboards</t>
  </si>
  <si>
    <t>Mis Equimpent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</si>
</sst>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>
      <alignment horizontal="center"/>
    </xf>
    <xf numFmtId="8" fontId="0" fillId="0" borderId="0" xfId="0" applyNumberFormat="1"/>
    <xf numFmtId="0" fontId="0" fillId="3" borderId="0" xfId="0" applyFill="1"/>
    <xf numFmtId="8" fontId="0" fillId="3" borderId="0" xfId="0" applyNumberFormat="1" applyFill="1"/>
    <xf numFmtId="0" fontId="0" fillId="4" borderId="0" xfId="0" applyFill="1"/>
    <xf numFmtId="8" fontId="0" fillId="4" borderId="0" xfId="0" applyNumberFormat="1" applyFill="1"/>
    <xf numFmtId="0" fontId="1" fillId="0" borderId="0" xfId="0" applyFont="1"/>
    <xf numFmtId="6" fontId="0" fillId="0" borderId="0" xfId="0" applyNumberFormat="1"/>
    <xf numFmtId="6" fontId="0" fillId="4" borderId="0" xfId="0" applyNumberFormat="1" applyFill="1"/>
    <xf numFmtId="0" fontId="1" fillId="5" borderId="0" xfId="0" applyFont="1" applyFill="1"/>
    <xf numFmtId="0" fontId="2" fillId="6" borderId="0" xfId="0" applyFont="1" applyFill="1"/>
    <xf numFmtId="8" fontId="2" fillId="6" borderId="0" xfId="0" applyNumberFormat="1" applyFont="1" applyFill="1"/>
    <xf numFmtId="0" fontId="0" fillId="7" borderId="0" xfId="0" applyFill="1"/>
    <xf numFmtId="8" fontId="0" fillId="7" borderId="0" xfId="0" applyNumberFormat="1" applyFill="1"/>
    <xf numFmtId="0" fontId="1" fillId="8" borderId="0" xfId="0" applyFont="1" applyFill="1"/>
    <xf numFmtId="6" fontId="2" fillId="6" borderId="0" xfId="0" applyNumberFormat="1" applyFont="1" applyFill="1"/>
    <xf numFmtId="0" fontId="0" fillId="9" borderId="0" xfId="0" applyFill="1"/>
    <xf numFmtId="8" fontId="1" fillId="9" borderId="0" xfId="0" applyNumberFormat="1" applyFont="1" applyFill="1"/>
    <xf numFmtId="0" fontId="3" fillId="0" borderId="0" xfId="0" applyFont="1"/>
    <xf numFmtId="8" fontId="3" fillId="0" borderId="0" xfId="0" applyNumberFormat="1" applyFont="1"/>
    <xf numFmtId="0" fontId="4" fillId="0" borderId="0" xfId="0" applyFont="1" applyFill="1" applyBorder="1"/>
    <xf numFmtId="8" fontId="4" fillId="0" borderId="0" xfId="0" applyNumberFormat="1" applyFont="1" applyFill="1" applyBorder="1"/>
    <xf numFmtId="0" fontId="1" fillId="10" borderId="0" xfId="0" applyFont="1" applyFill="1"/>
    <xf numFmtId="0" fontId="4" fillId="4" borderId="0" xfId="0" applyFont="1" applyFill="1" applyBorder="1"/>
    <xf numFmtId="8" fontId="4" fillId="4" borderId="0" xfId="0" applyNumberFormat="1" applyFont="1" applyFill="1" applyBorder="1"/>
    <xf numFmtId="0" fontId="3" fillId="0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topLeftCell="A70" workbookViewId="0">
      <selection activeCell="E87" sqref="E87"/>
    </sheetView>
  </sheetViews>
  <sheetFormatPr defaultRowHeight="15" x14ac:dyDescent="0.25"/>
  <cols>
    <col min="1" max="1" width="22.140625" customWidth="1"/>
    <col min="2" max="2" width="34.5703125" customWidth="1"/>
    <col min="4" max="4" width="9.85546875" bestFit="1" customWidth="1"/>
    <col min="5" max="5" width="13" customWidth="1"/>
    <col min="6" max="6" width="25.85546875" customWidth="1"/>
    <col min="7" max="7" width="14.7109375" customWidth="1"/>
  </cols>
  <sheetData>
    <row r="1" spans="1:9" x14ac:dyDescent="0.25">
      <c r="A1" s="7" t="s">
        <v>79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9" x14ac:dyDescent="0.25">
      <c r="A3" s="10" t="s">
        <v>76</v>
      </c>
    </row>
    <row r="4" spans="1:9" x14ac:dyDescent="0.25">
      <c r="A4" s="19" t="s">
        <v>77</v>
      </c>
      <c r="B4" t="s">
        <v>130</v>
      </c>
      <c r="E4" s="2">
        <v>5665</v>
      </c>
      <c r="F4" t="s">
        <v>15</v>
      </c>
      <c r="G4">
        <v>5665</v>
      </c>
      <c r="H4">
        <v>5665</v>
      </c>
    </row>
    <row r="5" spans="1:9" x14ac:dyDescent="0.25">
      <c r="A5" s="19" t="s">
        <v>77</v>
      </c>
      <c r="B5" t="s">
        <v>101</v>
      </c>
      <c r="E5" s="20">
        <v>3000</v>
      </c>
      <c r="F5" t="s">
        <v>11</v>
      </c>
      <c r="G5">
        <v>2940</v>
      </c>
      <c r="H5">
        <v>2940</v>
      </c>
      <c r="I5" t="s">
        <v>128</v>
      </c>
    </row>
    <row r="6" spans="1:9" x14ac:dyDescent="0.25">
      <c r="A6" s="19" t="s">
        <v>77</v>
      </c>
      <c r="B6" t="s">
        <v>103</v>
      </c>
      <c r="E6" s="2">
        <v>6367</v>
      </c>
      <c r="F6" t="s">
        <v>104</v>
      </c>
      <c r="G6">
        <v>6367</v>
      </c>
    </row>
    <row r="7" spans="1:9" x14ac:dyDescent="0.25">
      <c r="A7" s="19" t="s">
        <v>77</v>
      </c>
      <c r="B7" t="s">
        <v>102</v>
      </c>
      <c r="E7" s="2">
        <v>400</v>
      </c>
      <c r="F7" t="s">
        <v>104</v>
      </c>
      <c r="G7">
        <v>530</v>
      </c>
      <c r="I7" t="s">
        <v>129</v>
      </c>
    </row>
    <row r="8" spans="1:9" x14ac:dyDescent="0.25">
      <c r="A8" s="19" t="s">
        <v>77</v>
      </c>
      <c r="B8" t="s">
        <v>126</v>
      </c>
      <c r="E8" s="2">
        <v>10350</v>
      </c>
      <c r="F8" t="s">
        <v>127</v>
      </c>
      <c r="G8">
        <v>10350</v>
      </c>
    </row>
    <row r="9" spans="1:9" x14ac:dyDescent="0.25">
      <c r="A9" s="19" t="s">
        <v>77</v>
      </c>
      <c r="B9" t="s">
        <v>136</v>
      </c>
      <c r="E9" s="2">
        <v>1770</v>
      </c>
      <c r="F9" t="s">
        <v>137</v>
      </c>
      <c r="G9">
        <v>1770</v>
      </c>
      <c r="H9">
        <v>1770</v>
      </c>
    </row>
    <row r="10" spans="1:9" x14ac:dyDescent="0.25">
      <c r="A10" s="19" t="s">
        <v>77</v>
      </c>
      <c r="B10" t="s">
        <v>204</v>
      </c>
      <c r="E10" s="2">
        <v>4000</v>
      </c>
      <c r="F10" t="s">
        <v>205</v>
      </c>
      <c r="G10">
        <v>3785</v>
      </c>
    </row>
    <row r="11" spans="1:9" x14ac:dyDescent="0.25">
      <c r="A11" s="19" t="s">
        <v>77</v>
      </c>
      <c r="B11" t="s">
        <v>206</v>
      </c>
      <c r="E11" s="2">
        <v>2000</v>
      </c>
      <c r="F11" t="s">
        <v>207</v>
      </c>
      <c r="G11">
        <v>2000</v>
      </c>
    </row>
    <row r="12" spans="1:9" x14ac:dyDescent="0.25">
      <c r="A12" s="19" t="s">
        <v>77</v>
      </c>
      <c r="B12" t="s">
        <v>99</v>
      </c>
      <c r="E12" s="8">
        <v>61800</v>
      </c>
      <c r="F12" t="s">
        <v>100</v>
      </c>
      <c r="G12">
        <v>61800</v>
      </c>
    </row>
    <row r="13" spans="1:9" x14ac:dyDescent="0.25">
      <c r="A13" s="19" t="s">
        <v>77</v>
      </c>
      <c r="B13" t="s">
        <v>230</v>
      </c>
      <c r="C13">
        <v>2</v>
      </c>
      <c r="D13">
        <v>695</v>
      </c>
      <c r="E13" s="8">
        <v>1440</v>
      </c>
    </row>
    <row r="14" spans="1:9" x14ac:dyDescent="0.25">
      <c r="A14" s="19" t="s">
        <v>77</v>
      </c>
      <c r="B14" t="s">
        <v>246</v>
      </c>
      <c r="C14">
        <v>4</v>
      </c>
      <c r="D14">
        <v>40</v>
      </c>
      <c r="E14" s="8">
        <v>160</v>
      </c>
    </row>
    <row r="15" spans="1:9" x14ac:dyDescent="0.25">
      <c r="A15" s="19" t="s">
        <v>77</v>
      </c>
      <c r="B15" t="s">
        <v>247</v>
      </c>
      <c r="C15">
        <v>2</v>
      </c>
      <c r="D15">
        <v>892</v>
      </c>
      <c r="E15" s="8">
        <v>1785</v>
      </c>
    </row>
    <row r="16" spans="1:9" x14ac:dyDescent="0.25">
      <c r="A16" s="19"/>
      <c r="B16" t="s">
        <v>267</v>
      </c>
      <c r="E16" s="8">
        <v>5000</v>
      </c>
    </row>
    <row r="17" spans="1:7" x14ac:dyDescent="0.25">
      <c r="B17" s="5" t="s">
        <v>4</v>
      </c>
      <c r="C17" s="5"/>
      <c r="D17" s="5"/>
      <c r="E17" s="6">
        <f>SUM(E4:E16)</f>
        <v>103737</v>
      </c>
    </row>
    <row r="19" spans="1:7" x14ac:dyDescent="0.25">
      <c r="A19" s="19" t="s">
        <v>36</v>
      </c>
      <c r="B19" t="s">
        <v>7</v>
      </c>
      <c r="E19" s="2">
        <v>28.8</v>
      </c>
      <c r="F19" t="s">
        <v>17</v>
      </c>
    </row>
    <row r="20" spans="1:7" x14ac:dyDescent="0.25">
      <c r="A20" s="19" t="s">
        <v>36</v>
      </c>
      <c r="B20" t="s">
        <v>7</v>
      </c>
      <c r="E20" s="2">
        <v>2605</v>
      </c>
      <c r="F20" t="s">
        <v>8</v>
      </c>
      <c r="G20">
        <v>2605</v>
      </c>
    </row>
    <row r="21" spans="1:7" x14ac:dyDescent="0.25">
      <c r="A21" s="19" t="s">
        <v>36</v>
      </c>
      <c r="B21" t="s">
        <v>16</v>
      </c>
      <c r="E21" s="2">
        <v>3481.7</v>
      </c>
      <c r="F21" t="s">
        <v>114</v>
      </c>
      <c r="G21">
        <v>3481.7</v>
      </c>
    </row>
    <row r="22" spans="1:7" x14ac:dyDescent="0.25">
      <c r="A22" s="19" t="s">
        <v>36</v>
      </c>
      <c r="B22" t="s">
        <v>124</v>
      </c>
      <c r="E22" s="2">
        <v>4000</v>
      </c>
      <c r="F22" t="s">
        <v>125</v>
      </c>
    </row>
    <row r="24" spans="1:7" x14ac:dyDescent="0.25">
      <c r="B24" s="5" t="s">
        <v>50</v>
      </c>
      <c r="C24" s="5"/>
      <c r="D24" s="5"/>
      <c r="E24" s="6">
        <f>SUM(E19:E23)</f>
        <v>10115.5</v>
      </c>
    </row>
    <row r="26" spans="1:7" x14ac:dyDescent="0.25">
      <c r="A26" s="19" t="s">
        <v>37</v>
      </c>
      <c r="B26" t="s">
        <v>9</v>
      </c>
      <c r="E26" s="2">
        <v>1657</v>
      </c>
      <c r="F26" t="s">
        <v>8</v>
      </c>
      <c r="G26">
        <v>1657</v>
      </c>
    </row>
    <row r="27" spans="1:7" x14ac:dyDescent="0.25">
      <c r="A27" s="19" t="s">
        <v>37</v>
      </c>
      <c r="B27" t="s">
        <v>14</v>
      </c>
      <c r="E27" s="2">
        <v>346.5</v>
      </c>
      <c r="F27" t="s">
        <v>17</v>
      </c>
      <c r="G27">
        <v>347</v>
      </c>
    </row>
    <row r="28" spans="1:7" x14ac:dyDescent="0.25">
      <c r="A28" s="19" t="s">
        <v>37</v>
      </c>
      <c r="B28" t="s">
        <v>12</v>
      </c>
      <c r="E28" s="2">
        <v>1240</v>
      </c>
      <c r="F28" t="s">
        <v>13</v>
      </c>
      <c r="G28">
        <v>1200</v>
      </c>
    </row>
    <row r="29" spans="1:7" x14ac:dyDescent="0.25">
      <c r="A29" s="19" t="s">
        <v>37</v>
      </c>
      <c r="B29" t="s">
        <v>10</v>
      </c>
      <c r="E29" s="2">
        <v>425.01</v>
      </c>
      <c r="F29" t="s">
        <v>8</v>
      </c>
    </row>
    <row r="30" spans="1:7" x14ac:dyDescent="0.25">
      <c r="A30" s="19" t="s">
        <v>37</v>
      </c>
      <c r="B30" t="s">
        <v>91</v>
      </c>
      <c r="E30" s="2">
        <v>385</v>
      </c>
      <c r="F30" t="s">
        <v>92</v>
      </c>
    </row>
    <row r="31" spans="1:7" x14ac:dyDescent="0.25">
      <c r="A31" s="19" t="s">
        <v>188</v>
      </c>
      <c r="B31" t="s">
        <v>266</v>
      </c>
      <c r="E31" s="27">
        <v>11815</v>
      </c>
    </row>
    <row r="32" spans="1:7" x14ac:dyDescent="0.25">
      <c r="B32" s="5" t="s">
        <v>47</v>
      </c>
      <c r="C32" s="5"/>
      <c r="D32" s="5"/>
      <c r="E32" s="6">
        <f>SUM(E26:E31)</f>
        <v>15868.51</v>
      </c>
    </row>
    <row r="33" spans="1:7" x14ac:dyDescent="0.25">
      <c r="B33" s="3" t="s">
        <v>40</v>
      </c>
      <c r="C33" s="3"/>
      <c r="D33" s="3"/>
      <c r="E33" s="4">
        <f>SUM(E32+E24+E17)</f>
        <v>129721.01000000001</v>
      </c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0" t="s">
        <v>27</v>
      </c>
    </row>
    <row r="36" spans="1:7" x14ac:dyDescent="0.25">
      <c r="A36" s="19" t="s">
        <v>36</v>
      </c>
      <c r="B36" t="s">
        <v>21</v>
      </c>
      <c r="E36" s="2">
        <v>39.119999999999997</v>
      </c>
      <c r="F36" t="s">
        <v>22</v>
      </c>
    </row>
    <row r="37" spans="1:7" x14ac:dyDescent="0.25">
      <c r="A37" s="19" t="s">
        <v>36</v>
      </c>
      <c r="B37" t="s">
        <v>21</v>
      </c>
      <c r="E37" s="2">
        <v>78.72</v>
      </c>
      <c r="F37" t="s">
        <v>22</v>
      </c>
    </row>
    <row r="38" spans="1:7" x14ac:dyDescent="0.25">
      <c r="A38" s="19" t="s">
        <v>36</v>
      </c>
      <c r="B38" t="s">
        <v>21</v>
      </c>
      <c r="E38" s="2">
        <v>1819.14</v>
      </c>
      <c r="F38" t="s">
        <v>24</v>
      </c>
    </row>
    <row r="39" spans="1:7" x14ac:dyDescent="0.25">
      <c r="A39" s="19" t="s">
        <v>36</v>
      </c>
      <c r="B39" t="s">
        <v>18</v>
      </c>
      <c r="E39" s="2">
        <v>92</v>
      </c>
      <c r="F39" t="s">
        <v>19</v>
      </c>
    </row>
    <row r="40" spans="1:7" x14ac:dyDescent="0.25">
      <c r="A40" s="19" t="s">
        <v>36</v>
      </c>
      <c r="B40" t="s">
        <v>18</v>
      </c>
      <c r="E40" s="2">
        <v>9.2100000000000009</v>
      </c>
      <c r="F40" t="s">
        <v>22</v>
      </c>
    </row>
    <row r="41" spans="1:7" x14ac:dyDescent="0.25">
      <c r="A41" s="19" t="s">
        <v>36</v>
      </c>
      <c r="B41" t="s">
        <v>18</v>
      </c>
      <c r="E41" s="2">
        <v>56.05</v>
      </c>
      <c r="F41" t="s">
        <v>22</v>
      </c>
    </row>
    <row r="42" spans="1:7" x14ac:dyDescent="0.25">
      <c r="A42" s="19" t="s">
        <v>36</v>
      </c>
      <c r="B42" t="s">
        <v>18</v>
      </c>
      <c r="E42" s="2">
        <v>21.34</v>
      </c>
      <c r="F42" t="s">
        <v>24</v>
      </c>
    </row>
    <row r="43" spans="1:7" x14ac:dyDescent="0.25">
      <c r="A43" s="19" t="s">
        <v>36</v>
      </c>
      <c r="B43" t="s">
        <v>18</v>
      </c>
      <c r="E43" s="2">
        <v>73.599999999999994</v>
      </c>
      <c r="F43" t="s">
        <v>19</v>
      </c>
    </row>
    <row r="44" spans="1:7" x14ac:dyDescent="0.25">
      <c r="A44" s="19" t="s">
        <v>36</v>
      </c>
      <c r="B44" t="s">
        <v>18</v>
      </c>
      <c r="E44" s="2">
        <v>112.8</v>
      </c>
      <c r="F44" t="s">
        <v>19</v>
      </c>
    </row>
    <row r="45" spans="1:7" x14ac:dyDescent="0.25">
      <c r="A45" s="19" t="s">
        <v>36</v>
      </c>
      <c r="B45" t="s">
        <v>21</v>
      </c>
      <c r="E45" s="2">
        <v>313.2</v>
      </c>
      <c r="F45" t="s">
        <v>19</v>
      </c>
    </row>
    <row r="46" spans="1:7" x14ac:dyDescent="0.25">
      <c r="A46" s="19" t="s">
        <v>36</v>
      </c>
      <c r="B46" t="s">
        <v>21</v>
      </c>
      <c r="E46" s="2">
        <v>755.68</v>
      </c>
      <c r="F46" t="s">
        <v>19</v>
      </c>
    </row>
    <row r="47" spans="1:7" x14ac:dyDescent="0.25">
      <c r="A47" s="19" t="s">
        <v>36</v>
      </c>
      <c r="B47" t="s">
        <v>18</v>
      </c>
      <c r="E47" s="2">
        <v>79.739999999999995</v>
      </c>
      <c r="F47" t="s">
        <v>24</v>
      </c>
    </row>
    <row r="48" spans="1:7" x14ac:dyDescent="0.25">
      <c r="A48" s="19" t="s">
        <v>36</v>
      </c>
      <c r="B48" t="s">
        <v>25</v>
      </c>
      <c r="E48" s="2">
        <v>215.08</v>
      </c>
      <c r="F48" t="s">
        <v>26</v>
      </c>
    </row>
    <row r="49" spans="1:6" x14ac:dyDescent="0.25">
      <c r="A49" s="19" t="s">
        <v>36</v>
      </c>
      <c r="B49" t="s">
        <v>23</v>
      </c>
      <c r="E49" s="2">
        <v>221.39</v>
      </c>
      <c r="F49" t="s">
        <v>22</v>
      </c>
    </row>
    <row r="50" spans="1:6" x14ac:dyDescent="0.25">
      <c r="A50" s="19" t="s">
        <v>36</v>
      </c>
      <c r="B50" t="s">
        <v>81</v>
      </c>
      <c r="E50" s="2">
        <v>79.37</v>
      </c>
      <c r="F50" t="s">
        <v>22</v>
      </c>
    </row>
    <row r="51" spans="1:6" x14ac:dyDescent="0.25">
      <c r="A51" s="19" t="s">
        <v>36</v>
      </c>
      <c r="B51" t="s">
        <v>23</v>
      </c>
      <c r="E51" s="2">
        <v>1741.65</v>
      </c>
      <c r="F51" t="s">
        <v>22</v>
      </c>
    </row>
    <row r="53" spans="1:6" x14ac:dyDescent="0.25">
      <c r="B53" s="5" t="s">
        <v>51</v>
      </c>
      <c r="C53" s="5"/>
      <c r="D53" s="5"/>
      <c r="E53" s="6">
        <f>SUM(E36:E52)</f>
        <v>5708.09</v>
      </c>
    </row>
    <row r="55" spans="1:6" x14ac:dyDescent="0.25">
      <c r="A55" s="19" t="s">
        <v>37</v>
      </c>
      <c r="B55" t="s">
        <v>20</v>
      </c>
      <c r="E55" s="2">
        <v>11.1</v>
      </c>
      <c r="F55" t="s">
        <v>22</v>
      </c>
    </row>
    <row r="56" spans="1:6" x14ac:dyDescent="0.25">
      <c r="A56" s="19" t="s">
        <v>37</v>
      </c>
      <c r="B56" t="s">
        <v>20</v>
      </c>
      <c r="E56" s="2">
        <v>48.1</v>
      </c>
      <c r="F56" t="s">
        <v>22</v>
      </c>
    </row>
    <row r="57" spans="1:6" x14ac:dyDescent="0.25">
      <c r="A57" s="19" t="s">
        <v>37</v>
      </c>
      <c r="B57" t="s">
        <v>20</v>
      </c>
      <c r="E57" s="2">
        <v>217.29</v>
      </c>
      <c r="F57" t="s">
        <v>19</v>
      </c>
    </row>
    <row r="58" spans="1:6" x14ac:dyDescent="0.25">
      <c r="A58" s="19" t="s">
        <v>37</v>
      </c>
      <c r="B58" t="s">
        <v>20</v>
      </c>
      <c r="E58" s="2">
        <v>17.86</v>
      </c>
      <c r="F58" t="s">
        <v>22</v>
      </c>
    </row>
    <row r="59" spans="1:6" x14ac:dyDescent="0.25">
      <c r="A59" s="19" t="s">
        <v>37</v>
      </c>
      <c r="B59" t="s">
        <v>20</v>
      </c>
      <c r="E59" s="2">
        <v>36.799999999999997</v>
      </c>
      <c r="F59" t="s">
        <v>22</v>
      </c>
    </row>
    <row r="60" spans="1:6" x14ac:dyDescent="0.25">
      <c r="A60" s="19" t="s">
        <v>37</v>
      </c>
      <c r="B60" t="s">
        <v>20</v>
      </c>
      <c r="E60" s="2">
        <v>37.5</v>
      </c>
      <c r="F60" t="s">
        <v>22</v>
      </c>
    </row>
    <row r="61" spans="1:6" x14ac:dyDescent="0.25">
      <c r="A61" s="19" t="s">
        <v>37</v>
      </c>
      <c r="B61" t="s">
        <v>20</v>
      </c>
      <c r="E61" s="2">
        <v>1990</v>
      </c>
      <c r="F61" t="s">
        <v>22</v>
      </c>
    </row>
    <row r="62" spans="1:6" x14ac:dyDescent="0.25">
      <c r="A62" s="19" t="s">
        <v>37</v>
      </c>
      <c r="B62" t="s">
        <v>20</v>
      </c>
      <c r="E62" s="2">
        <v>2541.98</v>
      </c>
      <c r="F62" t="s">
        <v>24</v>
      </c>
    </row>
    <row r="63" spans="1:6" x14ac:dyDescent="0.25">
      <c r="A63" s="19" t="s">
        <v>37</v>
      </c>
      <c r="B63" t="s">
        <v>82</v>
      </c>
      <c r="E63" s="2">
        <v>165.69</v>
      </c>
      <c r="F63" t="s">
        <v>22</v>
      </c>
    </row>
    <row r="65" spans="1:7" x14ac:dyDescent="0.25">
      <c r="B65" s="5" t="s">
        <v>52</v>
      </c>
      <c r="C65" s="5"/>
      <c r="D65" s="5"/>
      <c r="E65" s="6">
        <f>SUM(E55:E64)</f>
        <v>5066.32</v>
      </c>
    </row>
    <row r="66" spans="1:7" x14ac:dyDescent="0.25">
      <c r="B66" s="3" t="s">
        <v>38</v>
      </c>
      <c r="C66" s="3"/>
      <c r="D66" s="3"/>
      <c r="E66" s="4">
        <f>SUM(E53+E65)</f>
        <v>10774.41</v>
      </c>
    </row>
    <row r="67" spans="1:7" x14ac:dyDescent="0.25">
      <c r="A67" s="13"/>
      <c r="B67" s="13"/>
      <c r="C67" s="13"/>
      <c r="D67" s="13"/>
      <c r="E67" s="14"/>
      <c r="F67" s="13"/>
      <c r="G67" s="13"/>
    </row>
    <row r="68" spans="1:7" x14ac:dyDescent="0.25">
      <c r="A68" s="10" t="s">
        <v>28</v>
      </c>
    </row>
    <row r="69" spans="1:7" x14ac:dyDescent="0.25">
      <c r="A69" s="19" t="s">
        <v>36</v>
      </c>
      <c r="B69" t="s">
        <v>132</v>
      </c>
      <c r="C69">
        <v>10</v>
      </c>
      <c r="D69">
        <v>80</v>
      </c>
      <c r="E69" s="2">
        <v>800</v>
      </c>
      <c r="F69" t="s">
        <v>29</v>
      </c>
    </row>
    <row r="70" spans="1:7" x14ac:dyDescent="0.25">
      <c r="A70" s="19" t="s">
        <v>36</v>
      </c>
      <c r="B70" t="s">
        <v>30</v>
      </c>
      <c r="E70" s="2">
        <v>609.16999999999996</v>
      </c>
      <c r="F70" t="s">
        <v>31</v>
      </c>
      <c r="G70">
        <v>609.79999999999995</v>
      </c>
    </row>
    <row r="71" spans="1:7" x14ac:dyDescent="0.25">
      <c r="A71" s="19" t="s">
        <v>36</v>
      </c>
      <c r="B71" t="s">
        <v>78</v>
      </c>
      <c r="C71">
        <v>12</v>
      </c>
      <c r="D71" s="2">
        <v>271.16000000000003</v>
      </c>
      <c r="E71" s="2">
        <v>3253.93</v>
      </c>
      <c r="F71" t="s">
        <v>32</v>
      </c>
    </row>
    <row r="72" spans="1:7" x14ac:dyDescent="0.25">
      <c r="A72" s="19" t="s">
        <v>36</v>
      </c>
      <c r="B72" t="s">
        <v>208</v>
      </c>
      <c r="C72">
        <v>1</v>
      </c>
      <c r="D72" s="2">
        <v>2995</v>
      </c>
      <c r="E72" s="2">
        <v>2995</v>
      </c>
      <c r="F72" t="s">
        <v>32</v>
      </c>
    </row>
    <row r="73" spans="1:7" x14ac:dyDescent="0.25">
      <c r="A73" s="19" t="s">
        <v>36</v>
      </c>
      <c r="B73" t="s">
        <v>150</v>
      </c>
      <c r="C73">
        <v>20</v>
      </c>
      <c r="D73" s="8">
        <v>30</v>
      </c>
      <c r="E73" s="2">
        <v>600</v>
      </c>
      <c r="F73" t="s">
        <v>34</v>
      </c>
    </row>
    <row r="74" spans="1:7" x14ac:dyDescent="0.25">
      <c r="A74" s="19" t="s">
        <v>36</v>
      </c>
      <c r="B74" t="s">
        <v>33</v>
      </c>
      <c r="E74" s="2">
        <v>2960.39</v>
      </c>
      <c r="F74" t="s">
        <v>32</v>
      </c>
    </row>
    <row r="75" spans="1:7" x14ac:dyDescent="0.25">
      <c r="A75" s="19" t="s">
        <v>36</v>
      </c>
      <c r="B75" t="s">
        <v>35</v>
      </c>
      <c r="E75" s="2">
        <v>515</v>
      </c>
      <c r="F75" t="s">
        <v>29</v>
      </c>
      <c r="G75">
        <v>515</v>
      </c>
    </row>
    <row r="76" spans="1:7" x14ac:dyDescent="0.25">
      <c r="A76" s="19" t="s">
        <v>36</v>
      </c>
      <c r="B76" t="s">
        <v>151</v>
      </c>
      <c r="C76">
        <v>200</v>
      </c>
      <c r="D76">
        <v>0.5</v>
      </c>
      <c r="E76" s="2">
        <v>100</v>
      </c>
    </row>
    <row r="77" spans="1:7" x14ac:dyDescent="0.25">
      <c r="A77" s="19" t="s">
        <v>36</v>
      </c>
      <c r="B77" t="s">
        <v>152</v>
      </c>
      <c r="C77">
        <v>10</v>
      </c>
      <c r="D77">
        <v>12</v>
      </c>
      <c r="E77" s="2">
        <v>120</v>
      </c>
    </row>
    <row r="78" spans="1:7" x14ac:dyDescent="0.25">
      <c r="A78" s="19" t="s">
        <v>36</v>
      </c>
      <c r="B78" t="s">
        <v>153</v>
      </c>
      <c r="C78">
        <v>6</v>
      </c>
      <c r="D78">
        <v>12</v>
      </c>
      <c r="E78" s="2">
        <v>67</v>
      </c>
    </row>
    <row r="79" spans="1:7" x14ac:dyDescent="0.25">
      <c r="A79" s="19" t="s">
        <v>36</v>
      </c>
      <c r="B79" t="s">
        <v>154</v>
      </c>
      <c r="C79">
        <v>12</v>
      </c>
      <c r="D79">
        <v>30</v>
      </c>
      <c r="E79" s="2">
        <v>360</v>
      </c>
    </row>
    <row r="80" spans="1:7" x14ac:dyDescent="0.25">
      <c r="A80" s="19" t="s">
        <v>36</v>
      </c>
      <c r="B80" t="s">
        <v>155</v>
      </c>
      <c r="C80">
        <v>24</v>
      </c>
      <c r="D80">
        <v>6.5</v>
      </c>
      <c r="E80" s="2">
        <v>156</v>
      </c>
    </row>
    <row r="81" spans="1:6" x14ac:dyDescent="0.25">
      <c r="A81" s="19" t="s">
        <v>36</v>
      </c>
      <c r="B81" t="s">
        <v>264</v>
      </c>
      <c r="C81">
        <v>1</v>
      </c>
      <c r="D81">
        <v>1975</v>
      </c>
      <c r="E81" s="2">
        <v>1975</v>
      </c>
    </row>
    <row r="82" spans="1:6" x14ac:dyDescent="0.25">
      <c r="B82" s="5" t="s">
        <v>53</v>
      </c>
      <c r="C82" s="5"/>
      <c r="D82" s="5"/>
      <c r="E82" s="6">
        <f>SUM(E69:E81)</f>
        <v>14511.49</v>
      </c>
    </row>
    <row r="84" spans="1:6" x14ac:dyDescent="0.25">
      <c r="E84" s="2"/>
      <c r="F84" t="s">
        <v>29</v>
      </c>
    </row>
    <row r="85" spans="1:6" x14ac:dyDescent="0.25">
      <c r="A85" s="19" t="s">
        <v>37</v>
      </c>
      <c r="B85" t="s">
        <v>133</v>
      </c>
      <c r="C85">
        <v>12</v>
      </c>
      <c r="D85">
        <v>280</v>
      </c>
      <c r="E85" s="2">
        <v>3300</v>
      </c>
    </row>
    <row r="86" spans="1:6" x14ac:dyDescent="0.25">
      <c r="A86" s="19" t="s">
        <v>37</v>
      </c>
      <c r="B86" t="s">
        <v>262</v>
      </c>
      <c r="C86">
        <v>1</v>
      </c>
      <c r="D86">
        <v>4000</v>
      </c>
      <c r="E86" s="2">
        <v>4200</v>
      </c>
    </row>
    <row r="87" spans="1:6" x14ac:dyDescent="0.25">
      <c r="A87" s="19" t="s">
        <v>37</v>
      </c>
      <c r="B87" t="s">
        <v>134</v>
      </c>
      <c r="C87">
        <v>12</v>
      </c>
      <c r="D87">
        <v>270</v>
      </c>
      <c r="E87" s="2">
        <v>3248</v>
      </c>
    </row>
    <row r="88" spans="1:6" x14ac:dyDescent="0.25">
      <c r="A88" s="19" t="s">
        <v>37</v>
      </c>
      <c r="B88" t="s">
        <v>142</v>
      </c>
      <c r="C88">
        <v>20</v>
      </c>
      <c r="D88">
        <v>30</v>
      </c>
      <c r="E88" s="2">
        <v>600</v>
      </c>
    </row>
    <row r="89" spans="1:6" x14ac:dyDescent="0.25">
      <c r="A89" s="19" t="s">
        <v>37</v>
      </c>
      <c r="B89" t="s">
        <v>131</v>
      </c>
      <c r="C89">
        <v>15</v>
      </c>
      <c r="D89">
        <v>80</v>
      </c>
      <c r="E89">
        <v>1200</v>
      </c>
    </row>
    <row r="90" spans="1:6" x14ac:dyDescent="0.25">
      <c r="A90" s="19" t="s">
        <v>37</v>
      </c>
      <c r="B90" t="s">
        <v>265</v>
      </c>
      <c r="C90">
        <v>1</v>
      </c>
      <c r="D90">
        <v>350</v>
      </c>
      <c r="E90" s="2">
        <v>350</v>
      </c>
    </row>
    <row r="91" spans="1:6" x14ac:dyDescent="0.25">
      <c r="A91" s="19" t="s">
        <v>37</v>
      </c>
      <c r="B91" t="s">
        <v>156</v>
      </c>
      <c r="C91">
        <v>20</v>
      </c>
      <c r="D91">
        <v>4.9000000000000004</v>
      </c>
      <c r="E91" s="2">
        <v>99</v>
      </c>
    </row>
    <row r="92" spans="1:6" x14ac:dyDescent="0.25">
      <c r="A92" s="19" t="s">
        <v>37</v>
      </c>
      <c r="B92" t="s">
        <v>154</v>
      </c>
      <c r="C92">
        <v>10</v>
      </c>
      <c r="D92">
        <v>18</v>
      </c>
      <c r="E92" s="2">
        <v>180</v>
      </c>
    </row>
    <row r="93" spans="1:6" x14ac:dyDescent="0.25">
      <c r="A93" s="19" t="s">
        <v>37</v>
      </c>
      <c r="B93" t="s">
        <v>157</v>
      </c>
      <c r="C93">
        <v>30</v>
      </c>
      <c r="D93">
        <v>4.5</v>
      </c>
      <c r="E93" s="2">
        <v>135</v>
      </c>
    </row>
    <row r="94" spans="1:6" x14ac:dyDescent="0.25">
      <c r="A94" s="19" t="s">
        <v>37</v>
      </c>
      <c r="B94" t="s">
        <v>158</v>
      </c>
      <c r="C94">
        <v>30</v>
      </c>
      <c r="D94">
        <v>15</v>
      </c>
      <c r="E94" s="2">
        <v>450</v>
      </c>
    </row>
    <row r="95" spans="1:6" x14ac:dyDescent="0.25">
      <c r="A95" s="19" t="s">
        <v>37</v>
      </c>
      <c r="B95" t="s">
        <v>159</v>
      </c>
      <c r="C95">
        <v>50</v>
      </c>
      <c r="D95">
        <v>0.5</v>
      </c>
      <c r="E95" s="2">
        <v>25</v>
      </c>
    </row>
    <row r="96" spans="1:6" x14ac:dyDescent="0.25">
      <c r="A96" s="19" t="s">
        <v>37</v>
      </c>
      <c r="B96" t="s">
        <v>260</v>
      </c>
      <c r="C96">
        <v>4</v>
      </c>
      <c r="D96">
        <v>220</v>
      </c>
      <c r="E96" s="2">
        <v>880</v>
      </c>
    </row>
    <row r="97" spans="1:7" x14ac:dyDescent="0.25">
      <c r="A97" s="19" t="s">
        <v>37</v>
      </c>
      <c r="B97" t="s">
        <v>261</v>
      </c>
      <c r="C97">
        <v>35</v>
      </c>
      <c r="D97">
        <v>19</v>
      </c>
      <c r="E97" s="2">
        <v>633</v>
      </c>
    </row>
    <row r="99" spans="1:7" x14ac:dyDescent="0.25">
      <c r="B99" s="5" t="s">
        <v>54</v>
      </c>
      <c r="C99" s="5"/>
      <c r="D99" s="5"/>
      <c r="E99" s="6">
        <f>SUM(E84:E97)</f>
        <v>15300</v>
      </c>
    </row>
    <row r="100" spans="1:7" x14ac:dyDescent="0.25">
      <c r="B100" s="3" t="s">
        <v>39</v>
      </c>
      <c r="C100" s="3"/>
      <c r="D100" s="3"/>
      <c r="E100" s="4">
        <f>SUM(E99+E82)</f>
        <v>29811.489999999998</v>
      </c>
    </row>
    <row r="101" spans="1:7" x14ac:dyDescent="0.25">
      <c r="A101" s="13"/>
      <c r="B101" s="13"/>
      <c r="C101" s="13"/>
      <c r="D101" s="13"/>
      <c r="E101" s="13"/>
      <c r="F101" s="13"/>
      <c r="G101" s="13"/>
    </row>
    <row r="102" spans="1:7" x14ac:dyDescent="0.25">
      <c r="A102" s="10" t="s">
        <v>41</v>
      </c>
      <c r="B102" s="7"/>
    </row>
    <row r="103" spans="1:7" x14ac:dyDescent="0.25">
      <c r="A103" s="19" t="s">
        <v>36</v>
      </c>
      <c r="B103" t="s">
        <v>110</v>
      </c>
      <c r="C103">
        <v>25</v>
      </c>
      <c r="D103">
        <v>91.95</v>
      </c>
      <c r="E103" s="2">
        <v>2298</v>
      </c>
      <c r="F103" t="s">
        <v>29</v>
      </c>
      <c r="G103">
        <v>1839</v>
      </c>
    </row>
    <row r="104" spans="1:7" x14ac:dyDescent="0.25">
      <c r="E104" s="2"/>
    </row>
    <row r="106" spans="1:7" x14ac:dyDescent="0.25">
      <c r="B106" s="5" t="s">
        <v>48</v>
      </c>
      <c r="C106" s="5"/>
      <c r="D106" s="5"/>
      <c r="E106" s="6">
        <f>SUM(E103:E105)</f>
        <v>2298</v>
      </c>
    </row>
    <row r="108" spans="1:7" x14ac:dyDescent="0.25">
      <c r="A108" s="19" t="s">
        <v>37</v>
      </c>
      <c r="B108" t="s">
        <v>110</v>
      </c>
      <c r="C108">
        <v>25</v>
      </c>
      <c r="D108">
        <v>91.95</v>
      </c>
      <c r="E108" s="2">
        <v>2298</v>
      </c>
      <c r="F108" t="s">
        <v>29</v>
      </c>
      <c r="G108">
        <v>1839</v>
      </c>
    </row>
    <row r="109" spans="1:7" x14ac:dyDescent="0.25">
      <c r="A109" s="19" t="s">
        <v>37</v>
      </c>
      <c r="B109" t="s">
        <v>111</v>
      </c>
      <c r="C109">
        <v>10</v>
      </c>
      <c r="D109">
        <v>31.99</v>
      </c>
      <c r="E109" s="2">
        <v>320</v>
      </c>
      <c r="F109" t="s">
        <v>112</v>
      </c>
      <c r="G109">
        <v>320</v>
      </c>
    </row>
    <row r="110" spans="1:7" x14ac:dyDescent="0.25">
      <c r="A110" s="19" t="s">
        <v>37</v>
      </c>
      <c r="B110" t="s">
        <v>113</v>
      </c>
      <c r="C110">
        <v>5</v>
      </c>
      <c r="D110">
        <v>169.99</v>
      </c>
      <c r="E110" s="2">
        <v>849.95</v>
      </c>
      <c r="F110" t="s">
        <v>112</v>
      </c>
      <c r="G110">
        <v>850</v>
      </c>
    </row>
    <row r="112" spans="1:7" x14ac:dyDescent="0.25">
      <c r="B112" s="5" t="s">
        <v>49</v>
      </c>
      <c r="C112" s="5"/>
      <c r="D112" s="5"/>
      <c r="E112" s="6">
        <f>SUM(E108:E111)</f>
        <v>3467.95</v>
      </c>
    </row>
    <row r="113" spans="1:7" x14ac:dyDescent="0.25">
      <c r="B113" s="3" t="s">
        <v>42</v>
      </c>
      <c r="C113" s="3"/>
      <c r="D113" s="3"/>
      <c r="E113" s="4">
        <f>SUM(E106+E112)</f>
        <v>5765.95</v>
      </c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23" t="s">
        <v>182</v>
      </c>
      <c r="B115" s="21"/>
      <c r="C115" s="21"/>
      <c r="D115" s="21"/>
      <c r="E115" s="22"/>
    </row>
    <row r="116" spans="1:7" x14ac:dyDescent="0.25">
      <c r="A116" s="26" t="s">
        <v>36</v>
      </c>
      <c r="B116" s="21" t="s">
        <v>186</v>
      </c>
      <c r="C116" s="21"/>
      <c r="D116" s="21"/>
      <c r="E116" s="22">
        <v>200</v>
      </c>
    </row>
    <row r="117" spans="1:7" x14ac:dyDescent="0.25">
      <c r="A117" s="26" t="s">
        <v>36</v>
      </c>
      <c r="B117" s="21" t="s">
        <v>187</v>
      </c>
      <c r="C117" s="21"/>
      <c r="D117" s="21"/>
      <c r="E117" s="22">
        <v>200</v>
      </c>
    </row>
    <row r="118" spans="1:7" x14ac:dyDescent="0.25">
      <c r="A118" s="26" t="s">
        <v>178</v>
      </c>
      <c r="B118" s="21" t="s">
        <v>189</v>
      </c>
      <c r="C118" s="21"/>
      <c r="D118" s="21"/>
      <c r="E118" s="22">
        <v>100</v>
      </c>
    </row>
    <row r="119" spans="1:7" x14ac:dyDescent="0.25">
      <c r="A119" s="26" t="s">
        <v>36</v>
      </c>
      <c r="B119" s="21" t="s">
        <v>228</v>
      </c>
      <c r="C119" s="21">
        <v>16</v>
      </c>
      <c r="D119" s="21">
        <v>20</v>
      </c>
      <c r="E119" s="22">
        <v>320</v>
      </c>
    </row>
    <row r="120" spans="1:7" x14ac:dyDescent="0.25">
      <c r="B120" s="21"/>
      <c r="C120" s="21"/>
      <c r="D120" s="21"/>
      <c r="E120" s="22"/>
    </row>
    <row r="121" spans="1:7" x14ac:dyDescent="0.25">
      <c r="B121" s="24" t="s">
        <v>184</v>
      </c>
      <c r="C121" s="24"/>
      <c r="D121" s="24"/>
      <c r="E121" s="25">
        <f>SUM(E116:E120)</f>
        <v>820</v>
      </c>
    </row>
    <row r="122" spans="1:7" x14ac:dyDescent="0.25">
      <c r="A122" s="19" t="s">
        <v>188</v>
      </c>
      <c r="B122" s="21" t="s">
        <v>186</v>
      </c>
      <c r="C122" s="21"/>
      <c r="D122" s="21"/>
      <c r="E122" s="22">
        <v>200</v>
      </c>
    </row>
    <row r="123" spans="1:7" x14ac:dyDescent="0.25">
      <c r="A123" s="19" t="s">
        <v>188</v>
      </c>
      <c r="B123" s="21" t="s">
        <v>187</v>
      </c>
      <c r="C123" s="21"/>
      <c r="D123" s="21"/>
      <c r="E123" s="22">
        <v>200</v>
      </c>
    </row>
    <row r="124" spans="1:7" x14ac:dyDescent="0.25">
      <c r="A124" s="19" t="s">
        <v>188</v>
      </c>
      <c r="B124" s="21" t="s">
        <v>189</v>
      </c>
      <c r="C124" s="21"/>
      <c r="D124" s="21"/>
      <c r="E124" s="22">
        <v>100</v>
      </c>
    </row>
    <row r="125" spans="1:7" x14ac:dyDescent="0.25">
      <c r="B125" s="21"/>
      <c r="C125" s="21"/>
      <c r="D125" s="21"/>
      <c r="E125" s="22"/>
    </row>
    <row r="126" spans="1:7" x14ac:dyDescent="0.25">
      <c r="B126" s="24" t="s">
        <v>185</v>
      </c>
      <c r="C126" s="24"/>
      <c r="D126" s="24"/>
      <c r="E126" s="25">
        <f>SUM(E122:E125)</f>
        <v>500</v>
      </c>
    </row>
    <row r="127" spans="1:7" x14ac:dyDescent="0.25">
      <c r="B127" s="3" t="s">
        <v>183</v>
      </c>
      <c r="C127" s="3"/>
      <c r="D127" s="3"/>
      <c r="E127" s="4">
        <f>SUM(E121+E126)</f>
        <v>1320</v>
      </c>
    </row>
    <row r="128" spans="1:7" x14ac:dyDescent="0.25">
      <c r="A128" s="13"/>
      <c r="B128" s="13"/>
      <c r="C128" s="13"/>
      <c r="D128" s="13"/>
      <c r="E128" s="13"/>
      <c r="F128" s="13"/>
      <c r="G128" s="13"/>
    </row>
    <row r="129" spans="1:7" x14ac:dyDescent="0.25">
      <c r="A129" s="10" t="s">
        <v>43</v>
      </c>
    </row>
    <row r="130" spans="1:7" x14ac:dyDescent="0.25">
      <c r="A130" s="19" t="s">
        <v>36</v>
      </c>
      <c r="B130" t="s">
        <v>105</v>
      </c>
      <c r="C130">
        <v>2</v>
      </c>
      <c r="D130">
        <v>549.99</v>
      </c>
      <c r="E130" s="2">
        <v>1099.98</v>
      </c>
      <c r="F130" t="s">
        <v>29</v>
      </c>
      <c r="G130">
        <v>1099.98</v>
      </c>
    </row>
    <row r="131" spans="1:7" x14ac:dyDescent="0.25">
      <c r="A131" s="19" t="s">
        <v>36</v>
      </c>
      <c r="B131" t="s">
        <v>106</v>
      </c>
      <c r="D131" s="2">
        <v>149</v>
      </c>
      <c r="E131" s="2">
        <v>149</v>
      </c>
      <c r="F131" t="s">
        <v>107</v>
      </c>
      <c r="G131">
        <v>149</v>
      </c>
    </row>
    <row r="132" spans="1:7" x14ac:dyDescent="0.25">
      <c r="A132" s="19" t="s">
        <v>36</v>
      </c>
      <c r="B132" t="s">
        <v>138</v>
      </c>
      <c r="D132" s="2"/>
      <c r="E132" s="2">
        <v>700</v>
      </c>
      <c r="F132" t="s">
        <v>29</v>
      </c>
      <c r="G132">
        <v>700</v>
      </c>
    </row>
    <row r="133" spans="1:7" x14ac:dyDescent="0.25">
      <c r="D133" s="2"/>
      <c r="E133" s="2"/>
    </row>
    <row r="134" spans="1:7" x14ac:dyDescent="0.25">
      <c r="D134" s="2"/>
      <c r="E134" s="2"/>
    </row>
    <row r="136" spans="1:7" x14ac:dyDescent="0.25">
      <c r="B136" s="5" t="s">
        <v>44</v>
      </c>
      <c r="C136" s="5"/>
      <c r="D136" s="5"/>
      <c r="E136" s="6">
        <f>SUM(E130:E135)</f>
        <v>1948.98</v>
      </c>
    </row>
    <row r="138" spans="1:7" x14ac:dyDescent="0.25">
      <c r="A138" s="19" t="s">
        <v>37</v>
      </c>
      <c r="B138" t="s">
        <v>138</v>
      </c>
      <c r="D138" s="2"/>
      <c r="E138" s="2">
        <v>700</v>
      </c>
      <c r="F138" t="s">
        <v>29</v>
      </c>
    </row>
    <row r="139" spans="1:7" x14ac:dyDescent="0.25">
      <c r="A139" s="19" t="s">
        <v>37</v>
      </c>
      <c r="B139" t="s">
        <v>139</v>
      </c>
      <c r="D139" s="2"/>
      <c r="E139" s="2">
        <v>200</v>
      </c>
      <c r="F139" t="s">
        <v>29</v>
      </c>
    </row>
    <row r="141" spans="1:7" x14ac:dyDescent="0.25">
      <c r="B141" s="5" t="s">
        <v>45</v>
      </c>
      <c r="C141" s="5"/>
      <c r="D141" s="5"/>
      <c r="E141" s="6">
        <f>SUM(E138:E140)</f>
        <v>900</v>
      </c>
    </row>
    <row r="142" spans="1:7" x14ac:dyDescent="0.25">
      <c r="B142" s="3" t="s">
        <v>46</v>
      </c>
      <c r="C142" s="3"/>
      <c r="D142" s="3"/>
      <c r="E142" s="4">
        <f>SUM(E141+E136)</f>
        <v>2848.98</v>
      </c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0" t="s">
        <v>55</v>
      </c>
    </row>
    <row r="145" spans="1:7" x14ac:dyDescent="0.25">
      <c r="A145" s="19" t="s">
        <v>36</v>
      </c>
      <c r="B145" t="s">
        <v>164</v>
      </c>
      <c r="C145">
        <v>8</v>
      </c>
      <c r="D145">
        <v>8</v>
      </c>
      <c r="E145" s="2">
        <v>63</v>
      </c>
      <c r="F145" t="s">
        <v>29</v>
      </c>
    </row>
    <row r="146" spans="1:7" x14ac:dyDescent="0.25">
      <c r="A146" s="19" t="s">
        <v>36</v>
      </c>
      <c r="B146" t="s">
        <v>163</v>
      </c>
      <c r="C146">
        <v>3</v>
      </c>
      <c r="D146">
        <v>13</v>
      </c>
      <c r="E146" s="2">
        <v>39</v>
      </c>
    </row>
    <row r="147" spans="1:7" x14ac:dyDescent="0.25">
      <c r="A147" s="19" t="s">
        <v>36</v>
      </c>
      <c r="B147" t="s">
        <v>160</v>
      </c>
      <c r="C147">
        <v>8</v>
      </c>
      <c r="D147">
        <v>57</v>
      </c>
      <c r="E147" s="2">
        <v>456</v>
      </c>
    </row>
    <row r="148" spans="1:7" x14ac:dyDescent="0.25">
      <c r="A148" s="19" t="s">
        <v>36</v>
      </c>
      <c r="B148" t="s">
        <v>165</v>
      </c>
      <c r="C148">
        <v>12</v>
      </c>
      <c r="D148">
        <v>37</v>
      </c>
      <c r="E148" s="2">
        <v>445</v>
      </c>
    </row>
    <row r="149" spans="1:7" x14ac:dyDescent="0.25">
      <c r="A149" s="19" t="s">
        <v>36</v>
      </c>
      <c r="B149" t="s">
        <v>166</v>
      </c>
      <c r="C149">
        <v>2</v>
      </c>
      <c r="D149">
        <v>15</v>
      </c>
      <c r="E149" s="2">
        <v>30</v>
      </c>
    </row>
    <row r="150" spans="1:7" x14ac:dyDescent="0.25">
      <c r="A150" s="19" t="s">
        <v>36</v>
      </c>
      <c r="B150" t="s">
        <v>167</v>
      </c>
      <c r="C150">
        <v>1</v>
      </c>
      <c r="D150">
        <v>120</v>
      </c>
      <c r="E150" s="2">
        <v>120</v>
      </c>
    </row>
    <row r="151" spans="1:7" x14ac:dyDescent="0.25">
      <c r="A151" s="19" t="s">
        <v>36</v>
      </c>
      <c r="B151" t="s">
        <v>168</v>
      </c>
      <c r="C151">
        <v>2</v>
      </c>
      <c r="D151">
        <v>75</v>
      </c>
      <c r="E151" s="2">
        <v>150</v>
      </c>
    </row>
    <row r="152" spans="1:7" x14ac:dyDescent="0.25">
      <c r="A152" s="19" t="s">
        <v>36</v>
      </c>
      <c r="B152" t="s">
        <v>109</v>
      </c>
      <c r="E152" s="8">
        <v>260</v>
      </c>
      <c r="F152" t="s">
        <v>29</v>
      </c>
      <c r="G152">
        <v>260</v>
      </c>
    </row>
    <row r="153" spans="1:7" x14ac:dyDescent="0.25">
      <c r="B153" s="5" t="s">
        <v>56</v>
      </c>
      <c r="C153" s="5"/>
      <c r="D153" s="5"/>
      <c r="E153" s="6">
        <f>SUM(E145:E152)</f>
        <v>1563</v>
      </c>
    </row>
    <row r="155" spans="1:7" x14ac:dyDescent="0.25">
      <c r="A155" s="19" t="s">
        <v>37</v>
      </c>
      <c r="B155" t="s">
        <v>160</v>
      </c>
      <c r="C155">
        <v>8</v>
      </c>
      <c r="D155">
        <v>57</v>
      </c>
      <c r="E155" s="2">
        <v>456</v>
      </c>
      <c r="F155" t="s">
        <v>29</v>
      </c>
    </row>
    <row r="156" spans="1:7" x14ac:dyDescent="0.25">
      <c r="A156" s="19" t="s">
        <v>37</v>
      </c>
      <c r="B156" t="s">
        <v>161</v>
      </c>
      <c r="C156">
        <v>12</v>
      </c>
      <c r="D156">
        <v>35</v>
      </c>
      <c r="E156" s="2">
        <v>420</v>
      </c>
    </row>
    <row r="157" spans="1:7" x14ac:dyDescent="0.25">
      <c r="A157" s="19" t="s">
        <v>37</v>
      </c>
      <c r="B157" t="s">
        <v>162</v>
      </c>
      <c r="C157">
        <v>1</v>
      </c>
      <c r="D157">
        <v>170</v>
      </c>
      <c r="E157" s="2">
        <v>170</v>
      </c>
    </row>
    <row r="158" spans="1:7" x14ac:dyDescent="0.25">
      <c r="A158" s="19" t="s">
        <v>37</v>
      </c>
      <c r="B158" t="s">
        <v>163</v>
      </c>
      <c r="C158">
        <v>3</v>
      </c>
      <c r="D158">
        <v>13</v>
      </c>
      <c r="E158" s="2">
        <v>39</v>
      </c>
    </row>
    <row r="159" spans="1:7" x14ac:dyDescent="0.25">
      <c r="B159" t="s">
        <v>202</v>
      </c>
      <c r="C159">
        <v>1</v>
      </c>
      <c r="D159">
        <v>500</v>
      </c>
      <c r="E159" s="2">
        <v>500</v>
      </c>
    </row>
    <row r="160" spans="1:7" x14ac:dyDescent="0.25">
      <c r="B160" s="5" t="s">
        <v>57</v>
      </c>
      <c r="C160" s="5"/>
      <c r="D160" s="5"/>
      <c r="E160" s="6">
        <f>SUM(E155:E159)</f>
        <v>1585</v>
      </c>
    </row>
    <row r="161" spans="1:7" x14ac:dyDescent="0.25">
      <c r="B161" s="3" t="s">
        <v>58</v>
      </c>
      <c r="C161" s="3"/>
      <c r="D161" s="3"/>
      <c r="E161" s="4">
        <f>SUM(+E160+E153)</f>
        <v>3148</v>
      </c>
    </row>
    <row r="162" spans="1:7" x14ac:dyDescent="0.25">
      <c r="A162" s="13"/>
      <c r="B162" s="13"/>
      <c r="C162" s="13"/>
      <c r="D162" s="13"/>
      <c r="E162" s="13"/>
      <c r="F162" s="13"/>
      <c r="G162" s="13"/>
    </row>
    <row r="163" spans="1:7" x14ac:dyDescent="0.25">
      <c r="A163" s="10" t="s">
        <v>59</v>
      </c>
    </row>
    <row r="164" spans="1:7" x14ac:dyDescent="0.25">
      <c r="A164" s="19" t="s">
        <v>36</v>
      </c>
      <c r="B164" t="s">
        <v>145</v>
      </c>
      <c r="E164" s="8">
        <v>1700</v>
      </c>
    </row>
    <row r="166" spans="1:7" x14ac:dyDescent="0.25">
      <c r="B166" s="5" t="s">
        <v>64</v>
      </c>
      <c r="C166" s="5"/>
      <c r="D166" s="5"/>
      <c r="E166" s="9">
        <f>SUM(E164:E165)</f>
        <v>1700</v>
      </c>
    </row>
    <row r="169" spans="1:7" x14ac:dyDescent="0.25">
      <c r="A169" s="19" t="s">
        <v>37</v>
      </c>
      <c r="B169" t="s">
        <v>60</v>
      </c>
      <c r="E169" s="2">
        <v>1896.4</v>
      </c>
      <c r="F169" t="s">
        <v>29</v>
      </c>
    </row>
    <row r="171" spans="1:7" x14ac:dyDescent="0.25">
      <c r="B171" s="5" t="s">
        <v>62</v>
      </c>
      <c r="C171" s="5"/>
      <c r="D171" s="5"/>
      <c r="E171" s="6">
        <f>SUM(E169:E170)</f>
        <v>1896.4</v>
      </c>
    </row>
    <row r="172" spans="1:7" x14ac:dyDescent="0.25">
      <c r="B172" s="3" t="s">
        <v>63</v>
      </c>
      <c r="C172" s="3"/>
      <c r="D172" s="3"/>
      <c r="E172" s="4">
        <f>SUM(+E171+E166)</f>
        <v>3596.4</v>
      </c>
    </row>
    <row r="173" spans="1:7" x14ac:dyDescent="0.25">
      <c r="A173" s="13"/>
      <c r="B173" s="13"/>
      <c r="C173" s="13"/>
      <c r="D173" s="13"/>
      <c r="E173" s="13"/>
      <c r="F173" s="13"/>
      <c r="G173" s="13"/>
    </row>
    <row r="174" spans="1:7" x14ac:dyDescent="0.25">
      <c r="A174" s="10" t="s">
        <v>146</v>
      </c>
    </row>
    <row r="175" spans="1:7" x14ac:dyDescent="0.25">
      <c r="A175" s="19" t="s">
        <v>36</v>
      </c>
      <c r="B175" t="s">
        <v>199</v>
      </c>
      <c r="C175" t="s">
        <v>239</v>
      </c>
      <c r="E175" s="8">
        <v>480</v>
      </c>
    </row>
    <row r="176" spans="1:7" x14ac:dyDescent="0.25">
      <c r="A176" s="19" t="s">
        <v>36</v>
      </c>
      <c r="B176" t="s">
        <v>200</v>
      </c>
      <c r="C176">
        <v>1</v>
      </c>
      <c r="D176">
        <v>250</v>
      </c>
      <c r="E176" s="8">
        <v>250</v>
      </c>
    </row>
    <row r="177" spans="1:6" x14ac:dyDescent="0.25">
      <c r="A177" s="19" t="s">
        <v>36</v>
      </c>
      <c r="B177" t="s">
        <v>240</v>
      </c>
      <c r="C177">
        <v>1</v>
      </c>
      <c r="D177">
        <v>25</v>
      </c>
      <c r="E177" s="8">
        <v>25</v>
      </c>
    </row>
    <row r="178" spans="1:6" x14ac:dyDescent="0.25">
      <c r="A178" s="19" t="s">
        <v>36</v>
      </c>
      <c r="B178" t="s">
        <v>163</v>
      </c>
      <c r="C178">
        <v>2</v>
      </c>
      <c r="D178">
        <v>9</v>
      </c>
      <c r="E178" s="8">
        <v>18</v>
      </c>
    </row>
    <row r="179" spans="1:6" x14ac:dyDescent="0.25">
      <c r="A179" s="19" t="s">
        <v>36</v>
      </c>
      <c r="B179" t="s">
        <v>201</v>
      </c>
      <c r="C179">
        <v>2</v>
      </c>
      <c r="D179">
        <v>150</v>
      </c>
      <c r="E179" s="8">
        <v>300</v>
      </c>
    </row>
    <row r="180" spans="1:6" x14ac:dyDescent="0.25">
      <c r="A180" s="19" t="s">
        <v>36</v>
      </c>
      <c r="B180" t="s">
        <v>241</v>
      </c>
      <c r="C180">
        <v>2</v>
      </c>
      <c r="D180">
        <v>7</v>
      </c>
      <c r="E180" s="8">
        <v>14</v>
      </c>
    </row>
    <row r="181" spans="1:6" x14ac:dyDescent="0.25">
      <c r="A181" s="19" t="s">
        <v>36</v>
      </c>
      <c r="B181" t="s">
        <v>242</v>
      </c>
      <c r="C181">
        <v>1</v>
      </c>
      <c r="D181">
        <v>45</v>
      </c>
      <c r="E181" s="8">
        <v>45</v>
      </c>
    </row>
    <row r="182" spans="1:6" x14ac:dyDescent="0.25">
      <c r="A182" s="19" t="s">
        <v>36</v>
      </c>
      <c r="B182" t="s">
        <v>243</v>
      </c>
      <c r="C182">
        <v>1</v>
      </c>
      <c r="D182">
        <v>25</v>
      </c>
      <c r="E182" s="8">
        <v>25</v>
      </c>
    </row>
    <row r="183" spans="1:6" x14ac:dyDescent="0.25">
      <c r="A183" s="19" t="s">
        <v>36</v>
      </c>
      <c r="B183" t="s">
        <v>244</v>
      </c>
      <c r="C183">
        <v>1</v>
      </c>
      <c r="D183">
        <v>25</v>
      </c>
      <c r="E183" s="8">
        <v>25</v>
      </c>
    </row>
    <row r="184" spans="1:6" x14ac:dyDescent="0.25">
      <c r="A184" s="19" t="s">
        <v>36</v>
      </c>
      <c r="B184" t="s">
        <v>245</v>
      </c>
      <c r="C184">
        <v>3</v>
      </c>
      <c r="D184">
        <v>55</v>
      </c>
      <c r="E184" s="8">
        <v>165</v>
      </c>
    </row>
    <row r="185" spans="1:6" x14ac:dyDescent="0.25">
      <c r="E185" s="8"/>
    </row>
    <row r="186" spans="1:6" x14ac:dyDescent="0.25">
      <c r="E186" s="8"/>
    </row>
    <row r="188" spans="1:6" x14ac:dyDescent="0.25">
      <c r="B188" s="5" t="s">
        <v>147</v>
      </c>
      <c r="C188" s="5"/>
      <c r="D188" s="5"/>
      <c r="E188" s="9">
        <f>SUM(E175:E187)</f>
        <v>1347</v>
      </c>
    </row>
    <row r="191" spans="1:6" x14ac:dyDescent="0.25">
      <c r="A191" s="19" t="s">
        <v>37</v>
      </c>
      <c r="E191" s="2"/>
      <c r="F191" t="s">
        <v>29</v>
      </c>
    </row>
    <row r="192" spans="1:6" x14ac:dyDescent="0.25">
      <c r="A192" s="19" t="s">
        <v>37</v>
      </c>
      <c r="B192" t="s">
        <v>210</v>
      </c>
      <c r="C192">
        <v>1</v>
      </c>
      <c r="D192">
        <v>286</v>
      </c>
      <c r="E192" s="2">
        <v>286</v>
      </c>
    </row>
    <row r="193" spans="1:5" x14ac:dyDescent="0.25">
      <c r="A193" s="19" t="s">
        <v>37</v>
      </c>
      <c r="B193" t="s">
        <v>211</v>
      </c>
      <c r="C193">
        <v>2</v>
      </c>
      <c r="D193">
        <v>40</v>
      </c>
      <c r="E193" s="2">
        <v>80</v>
      </c>
    </row>
    <row r="194" spans="1:5" x14ac:dyDescent="0.25">
      <c r="A194" s="19" t="s">
        <v>37</v>
      </c>
      <c r="B194" t="s">
        <v>212</v>
      </c>
      <c r="C194">
        <v>1</v>
      </c>
      <c r="D194">
        <v>270</v>
      </c>
      <c r="E194" s="2">
        <v>270</v>
      </c>
    </row>
    <row r="195" spans="1:5" x14ac:dyDescent="0.25">
      <c r="A195" s="19" t="s">
        <v>37</v>
      </c>
      <c r="B195" t="s">
        <v>213</v>
      </c>
      <c r="C195">
        <v>3</v>
      </c>
      <c r="D195">
        <v>12</v>
      </c>
      <c r="E195" s="2">
        <v>36</v>
      </c>
    </row>
    <row r="196" spans="1:5" x14ac:dyDescent="0.25">
      <c r="A196" s="19" t="s">
        <v>37</v>
      </c>
      <c r="B196" t="s">
        <v>214</v>
      </c>
      <c r="C196">
        <v>1</v>
      </c>
      <c r="D196">
        <v>80</v>
      </c>
      <c r="E196" s="2">
        <v>80</v>
      </c>
    </row>
    <row r="197" spans="1:5" x14ac:dyDescent="0.25">
      <c r="A197" s="19" t="s">
        <v>37</v>
      </c>
      <c r="B197" t="s">
        <v>201</v>
      </c>
      <c r="C197">
        <v>1</v>
      </c>
      <c r="D197">
        <v>56</v>
      </c>
      <c r="E197" s="2">
        <v>56</v>
      </c>
    </row>
    <row r="198" spans="1:5" x14ac:dyDescent="0.25">
      <c r="A198" s="19" t="s">
        <v>37</v>
      </c>
      <c r="B198" t="s">
        <v>215</v>
      </c>
      <c r="C198">
        <v>3</v>
      </c>
      <c r="D198">
        <v>12</v>
      </c>
      <c r="E198" s="2">
        <v>36</v>
      </c>
    </row>
    <row r="199" spans="1:5" x14ac:dyDescent="0.25">
      <c r="A199" s="19" t="s">
        <v>37</v>
      </c>
      <c r="B199" t="s">
        <v>216</v>
      </c>
      <c r="C199">
        <v>1</v>
      </c>
      <c r="D199">
        <v>15</v>
      </c>
      <c r="E199" s="2">
        <v>15</v>
      </c>
    </row>
    <row r="200" spans="1:5" x14ac:dyDescent="0.25">
      <c r="A200" s="19" t="s">
        <v>37</v>
      </c>
      <c r="B200" t="s">
        <v>217</v>
      </c>
      <c r="C200">
        <v>1</v>
      </c>
      <c r="D200">
        <v>180</v>
      </c>
      <c r="E200" s="2">
        <v>180</v>
      </c>
    </row>
    <row r="201" spans="1:5" x14ac:dyDescent="0.25">
      <c r="A201" s="19" t="s">
        <v>37</v>
      </c>
      <c r="B201" t="s">
        <v>218</v>
      </c>
      <c r="C201">
        <v>1</v>
      </c>
      <c r="D201">
        <v>75</v>
      </c>
      <c r="E201" s="2">
        <v>75</v>
      </c>
    </row>
    <row r="202" spans="1:5" x14ac:dyDescent="0.25">
      <c r="A202" s="19" t="s">
        <v>37</v>
      </c>
      <c r="B202" t="s">
        <v>219</v>
      </c>
      <c r="C202">
        <v>5</v>
      </c>
      <c r="D202">
        <v>37</v>
      </c>
      <c r="E202" s="2">
        <v>185</v>
      </c>
    </row>
    <row r="203" spans="1:5" x14ac:dyDescent="0.25">
      <c r="A203" s="19" t="s">
        <v>37</v>
      </c>
      <c r="B203" t="s">
        <v>220</v>
      </c>
      <c r="C203">
        <v>1</v>
      </c>
      <c r="D203">
        <v>70</v>
      </c>
      <c r="E203" s="2">
        <v>70</v>
      </c>
    </row>
    <row r="204" spans="1:5" x14ac:dyDescent="0.25">
      <c r="A204" s="19" t="s">
        <v>37</v>
      </c>
      <c r="B204" t="s">
        <v>221</v>
      </c>
      <c r="C204">
        <v>3</v>
      </c>
      <c r="D204">
        <v>45</v>
      </c>
      <c r="E204" s="2">
        <v>135</v>
      </c>
    </row>
    <row r="205" spans="1:5" x14ac:dyDescent="0.25">
      <c r="A205" s="19" t="s">
        <v>37</v>
      </c>
      <c r="B205" t="s">
        <v>222</v>
      </c>
      <c r="C205">
        <v>1</v>
      </c>
      <c r="D205">
        <v>100</v>
      </c>
      <c r="E205" s="2">
        <v>100</v>
      </c>
    </row>
    <row r="206" spans="1:5" x14ac:dyDescent="0.25">
      <c r="A206" s="19" t="s">
        <v>37</v>
      </c>
      <c r="B206" t="s">
        <v>223</v>
      </c>
      <c r="C206" t="s">
        <v>224</v>
      </c>
      <c r="D206">
        <v>68</v>
      </c>
      <c r="E206" s="2">
        <v>68</v>
      </c>
    </row>
    <row r="207" spans="1:5" x14ac:dyDescent="0.25">
      <c r="A207" s="19" t="s">
        <v>37</v>
      </c>
      <c r="B207" t="s">
        <v>225</v>
      </c>
      <c r="C207">
        <v>2</v>
      </c>
      <c r="D207">
        <v>40</v>
      </c>
      <c r="E207" s="2">
        <v>40</v>
      </c>
    </row>
    <row r="208" spans="1:5" x14ac:dyDescent="0.25">
      <c r="A208" s="19" t="s">
        <v>37</v>
      </c>
      <c r="B208" t="s">
        <v>226</v>
      </c>
      <c r="C208" t="s">
        <v>224</v>
      </c>
      <c r="D208">
        <v>10</v>
      </c>
      <c r="E208" s="2">
        <v>20</v>
      </c>
    </row>
    <row r="209" spans="1:7" x14ac:dyDescent="0.25">
      <c r="A209" s="19" t="s">
        <v>37</v>
      </c>
      <c r="B209" t="s">
        <v>227</v>
      </c>
      <c r="C209">
        <v>1</v>
      </c>
      <c r="D209">
        <v>300</v>
      </c>
      <c r="E209" s="2">
        <v>300</v>
      </c>
    </row>
    <row r="210" spans="1:7" x14ac:dyDescent="0.25">
      <c r="A210" s="19" t="s">
        <v>37</v>
      </c>
      <c r="B210" t="s">
        <v>229</v>
      </c>
      <c r="C210">
        <v>1</v>
      </c>
      <c r="D210">
        <v>1085</v>
      </c>
      <c r="E210" s="2">
        <v>1085</v>
      </c>
    </row>
    <row r="211" spans="1:7" x14ac:dyDescent="0.25">
      <c r="B211" s="5" t="s">
        <v>148</v>
      </c>
      <c r="C211" s="5"/>
      <c r="D211" s="5"/>
      <c r="E211" s="6">
        <f>SUM(E191:E210)</f>
        <v>3117</v>
      </c>
    </row>
    <row r="212" spans="1:7" x14ac:dyDescent="0.25">
      <c r="B212" s="3" t="s">
        <v>149</v>
      </c>
      <c r="C212" s="3"/>
      <c r="D212" s="3"/>
      <c r="E212" s="4">
        <f>SUM(+E211+E188)</f>
        <v>4464</v>
      </c>
    </row>
    <row r="213" spans="1:7" x14ac:dyDescent="0.25">
      <c r="A213" s="13"/>
      <c r="B213" s="13"/>
      <c r="C213" s="13"/>
      <c r="D213" s="13"/>
      <c r="E213" s="13"/>
      <c r="F213" s="13"/>
      <c r="G213" s="13"/>
    </row>
    <row r="214" spans="1:7" x14ac:dyDescent="0.25">
      <c r="A214" s="10" t="s">
        <v>61</v>
      </c>
    </row>
    <row r="215" spans="1:7" x14ac:dyDescent="0.25">
      <c r="A215" s="19" t="s">
        <v>36</v>
      </c>
      <c r="B215" t="s">
        <v>135</v>
      </c>
      <c r="C215">
        <v>1</v>
      </c>
      <c r="D215">
        <v>5500</v>
      </c>
      <c r="E215" s="8">
        <v>5500</v>
      </c>
    </row>
    <row r="216" spans="1:7" x14ac:dyDescent="0.25">
      <c r="A216" s="19" t="s">
        <v>36</v>
      </c>
      <c r="B216" t="s">
        <v>191</v>
      </c>
      <c r="C216" t="s">
        <v>192</v>
      </c>
      <c r="D216">
        <v>65</v>
      </c>
      <c r="E216" s="8">
        <v>650</v>
      </c>
    </row>
    <row r="217" spans="1:7" x14ac:dyDescent="0.25">
      <c r="A217" s="19" t="s">
        <v>36</v>
      </c>
      <c r="B217" t="s">
        <v>193</v>
      </c>
      <c r="C217" t="s">
        <v>198</v>
      </c>
      <c r="D217">
        <v>105</v>
      </c>
      <c r="E217" s="8">
        <v>420</v>
      </c>
    </row>
    <row r="218" spans="1:7" x14ac:dyDescent="0.25">
      <c r="A218" s="19" t="s">
        <v>36</v>
      </c>
      <c r="B218" t="s">
        <v>231</v>
      </c>
      <c r="C218">
        <v>45</v>
      </c>
      <c r="D218" t="s">
        <v>194</v>
      </c>
      <c r="E218" s="8">
        <v>990</v>
      </c>
    </row>
    <row r="219" spans="1:7" x14ac:dyDescent="0.25">
      <c r="A219" s="19" t="s">
        <v>36</v>
      </c>
      <c r="B219" t="s">
        <v>232</v>
      </c>
      <c r="C219">
        <v>2</v>
      </c>
      <c r="D219">
        <v>45</v>
      </c>
      <c r="E219" s="8">
        <v>90</v>
      </c>
    </row>
    <row r="220" spans="1:7" x14ac:dyDescent="0.25">
      <c r="A220" s="19" t="s">
        <v>36</v>
      </c>
      <c r="B220" t="s">
        <v>233</v>
      </c>
      <c r="C220">
        <v>3</v>
      </c>
      <c r="D220">
        <v>12</v>
      </c>
      <c r="E220" s="8">
        <v>36</v>
      </c>
    </row>
    <row r="221" spans="1:7" x14ac:dyDescent="0.25">
      <c r="A221" s="19" t="s">
        <v>36</v>
      </c>
      <c r="B221" t="s">
        <v>234</v>
      </c>
      <c r="C221">
        <v>2</v>
      </c>
      <c r="D221">
        <v>40</v>
      </c>
      <c r="E221" s="8">
        <v>80</v>
      </c>
    </row>
    <row r="222" spans="1:7" x14ac:dyDescent="0.25">
      <c r="A222" s="19" t="s">
        <v>36</v>
      </c>
      <c r="B222" t="s">
        <v>235</v>
      </c>
      <c r="C222">
        <v>1</v>
      </c>
      <c r="D222">
        <v>130</v>
      </c>
      <c r="E222" s="8">
        <v>130</v>
      </c>
    </row>
    <row r="223" spans="1:7" x14ac:dyDescent="0.25">
      <c r="A223" s="19" t="s">
        <v>36</v>
      </c>
      <c r="B223" t="s">
        <v>167</v>
      </c>
      <c r="C223">
        <v>1</v>
      </c>
      <c r="D223">
        <v>175</v>
      </c>
      <c r="E223" s="8">
        <v>175</v>
      </c>
    </row>
    <row r="224" spans="1:7" x14ac:dyDescent="0.25">
      <c r="A224" s="19" t="s">
        <v>36</v>
      </c>
      <c r="B224" t="s">
        <v>236</v>
      </c>
      <c r="C224">
        <v>1</v>
      </c>
      <c r="D224">
        <v>145</v>
      </c>
      <c r="E224" s="8">
        <v>145</v>
      </c>
    </row>
    <row r="225" spans="1:5" x14ac:dyDescent="0.25">
      <c r="A225" s="19" t="s">
        <v>36</v>
      </c>
      <c r="B225" t="s">
        <v>237</v>
      </c>
      <c r="C225">
        <v>1</v>
      </c>
      <c r="D225">
        <v>375</v>
      </c>
      <c r="E225" s="8">
        <v>375</v>
      </c>
    </row>
    <row r="226" spans="1:5" x14ac:dyDescent="0.25">
      <c r="A226" s="19" t="s">
        <v>36</v>
      </c>
      <c r="B226" t="s">
        <v>219</v>
      </c>
      <c r="C226">
        <v>6</v>
      </c>
      <c r="D226">
        <v>28</v>
      </c>
      <c r="E226" s="8">
        <v>168</v>
      </c>
    </row>
    <row r="227" spans="1:5" x14ac:dyDescent="0.25">
      <c r="A227" s="19" t="s">
        <v>36</v>
      </c>
      <c r="B227" t="s">
        <v>238</v>
      </c>
      <c r="C227">
        <v>1</v>
      </c>
      <c r="D227">
        <v>420</v>
      </c>
      <c r="E227" s="8">
        <v>420</v>
      </c>
    </row>
    <row r="228" spans="1:5" x14ac:dyDescent="0.25">
      <c r="A228" s="19" t="s">
        <v>178</v>
      </c>
      <c r="B228" t="s">
        <v>195</v>
      </c>
      <c r="C228" t="s">
        <v>196</v>
      </c>
      <c r="D228">
        <v>43</v>
      </c>
      <c r="E228" s="8">
        <v>345</v>
      </c>
    </row>
    <row r="229" spans="1:5" x14ac:dyDescent="0.25">
      <c r="A229" s="19" t="s">
        <v>178</v>
      </c>
      <c r="B229" t="s">
        <v>197</v>
      </c>
      <c r="E229" s="8">
        <v>650</v>
      </c>
    </row>
    <row r="231" spans="1:5" x14ac:dyDescent="0.25">
      <c r="B231" s="5" t="s">
        <v>69</v>
      </c>
      <c r="C231" s="5"/>
      <c r="D231" s="5"/>
      <c r="E231" s="9">
        <f>SUM(E215:E230)</f>
        <v>10174</v>
      </c>
    </row>
    <row r="235" spans="1:5" x14ac:dyDescent="0.25">
      <c r="A235" s="19" t="s">
        <v>37</v>
      </c>
      <c r="B235" t="s">
        <v>249</v>
      </c>
      <c r="C235">
        <v>2</v>
      </c>
      <c r="D235">
        <v>17</v>
      </c>
      <c r="E235" s="2">
        <v>34</v>
      </c>
    </row>
    <row r="236" spans="1:5" x14ac:dyDescent="0.25">
      <c r="A236" s="19" t="s">
        <v>37</v>
      </c>
      <c r="B236" t="s">
        <v>221</v>
      </c>
      <c r="C236">
        <v>3</v>
      </c>
      <c r="D236">
        <v>45</v>
      </c>
      <c r="E236" s="2">
        <v>130</v>
      </c>
    </row>
    <row r="237" spans="1:5" x14ac:dyDescent="0.25">
      <c r="A237" s="19" t="s">
        <v>37</v>
      </c>
      <c r="B237" t="s">
        <v>203</v>
      </c>
      <c r="E237" s="2">
        <v>1500</v>
      </c>
    </row>
    <row r="238" spans="1:5" x14ac:dyDescent="0.25">
      <c r="A238" s="19" t="s">
        <v>37</v>
      </c>
      <c r="B238" t="s">
        <v>250</v>
      </c>
      <c r="C238">
        <v>2</v>
      </c>
      <c r="D238">
        <v>70</v>
      </c>
      <c r="E238" s="2">
        <v>140</v>
      </c>
    </row>
    <row r="239" spans="1:5" x14ac:dyDescent="0.25">
      <c r="A239" s="19" t="s">
        <v>37</v>
      </c>
      <c r="B239" t="s">
        <v>251</v>
      </c>
      <c r="C239" t="s">
        <v>252</v>
      </c>
      <c r="D239">
        <v>33</v>
      </c>
      <c r="E239" s="2">
        <v>66</v>
      </c>
    </row>
    <row r="240" spans="1:5" x14ac:dyDescent="0.25">
      <c r="A240" s="19" t="s">
        <v>37</v>
      </c>
      <c r="B240" t="s">
        <v>253</v>
      </c>
      <c r="C240">
        <v>1</v>
      </c>
      <c r="D240">
        <v>200</v>
      </c>
      <c r="E240" s="2">
        <v>200</v>
      </c>
    </row>
    <row r="241" spans="1:7" x14ac:dyDescent="0.25">
      <c r="A241" s="19" t="s">
        <v>37</v>
      </c>
      <c r="B241" t="s">
        <v>254</v>
      </c>
      <c r="C241">
        <v>1</v>
      </c>
      <c r="D241">
        <v>20</v>
      </c>
      <c r="E241" s="2">
        <v>20</v>
      </c>
    </row>
    <row r="242" spans="1:7" x14ac:dyDescent="0.25">
      <c r="A242" s="19" t="s">
        <v>37</v>
      </c>
      <c r="B242" t="s">
        <v>255</v>
      </c>
      <c r="C242">
        <v>2</v>
      </c>
      <c r="D242">
        <v>55</v>
      </c>
      <c r="E242" s="2">
        <v>55</v>
      </c>
    </row>
    <row r="243" spans="1:7" x14ac:dyDescent="0.25">
      <c r="A243" s="19" t="s">
        <v>37</v>
      </c>
      <c r="B243" t="s">
        <v>219</v>
      </c>
      <c r="C243">
        <v>6</v>
      </c>
      <c r="D243">
        <v>28</v>
      </c>
      <c r="E243" s="2">
        <v>170</v>
      </c>
    </row>
    <row r="244" spans="1:7" x14ac:dyDescent="0.25">
      <c r="A244" s="19" t="s">
        <v>37</v>
      </c>
      <c r="B244" t="s">
        <v>256</v>
      </c>
      <c r="C244">
        <v>1</v>
      </c>
      <c r="D244">
        <v>40</v>
      </c>
      <c r="E244" s="2">
        <v>40</v>
      </c>
    </row>
    <row r="246" spans="1:7" x14ac:dyDescent="0.25">
      <c r="B246" s="5" t="s">
        <v>70</v>
      </c>
      <c r="C246" s="5"/>
      <c r="D246" s="5"/>
      <c r="E246" s="6">
        <f>SUM(E235:E245)</f>
        <v>2355</v>
      </c>
    </row>
    <row r="247" spans="1:7" x14ac:dyDescent="0.25">
      <c r="B247" s="3" t="s">
        <v>71</v>
      </c>
      <c r="C247" s="3"/>
      <c r="D247" s="3"/>
      <c r="E247" s="4">
        <f>SUM(E246+E231)</f>
        <v>12529</v>
      </c>
    </row>
    <row r="248" spans="1:7" x14ac:dyDescent="0.25">
      <c r="A248" s="13"/>
      <c r="B248" s="13"/>
      <c r="C248" s="13"/>
      <c r="D248" s="13"/>
      <c r="E248" s="13"/>
      <c r="F248" s="13"/>
      <c r="G248" s="13"/>
    </row>
    <row r="249" spans="1:7" x14ac:dyDescent="0.25">
      <c r="A249" s="10" t="s">
        <v>65</v>
      </c>
    </row>
    <row r="250" spans="1:7" x14ac:dyDescent="0.25">
      <c r="A250" s="19" t="s">
        <v>36</v>
      </c>
      <c r="B250" t="s">
        <v>66</v>
      </c>
      <c r="C250">
        <v>12</v>
      </c>
      <c r="D250" s="8">
        <v>26</v>
      </c>
      <c r="E250" s="2">
        <v>312</v>
      </c>
    </row>
    <row r="252" spans="1:7" x14ac:dyDescent="0.25">
      <c r="B252" s="5" t="s">
        <v>72</v>
      </c>
      <c r="C252" s="5"/>
      <c r="D252" s="5"/>
      <c r="E252" s="6">
        <f>SUM(E250:E251)</f>
        <v>312</v>
      </c>
    </row>
    <row r="255" spans="1:7" x14ac:dyDescent="0.25">
      <c r="A255" s="19" t="s">
        <v>37</v>
      </c>
      <c r="B255" t="s">
        <v>67</v>
      </c>
      <c r="E255" s="2">
        <v>2000</v>
      </c>
      <c r="F255" t="s">
        <v>68</v>
      </c>
    </row>
    <row r="256" spans="1:7" x14ac:dyDescent="0.25">
      <c r="A256" s="19" t="s">
        <v>37</v>
      </c>
      <c r="B256" t="s">
        <v>141</v>
      </c>
      <c r="E256" s="2">
        <v>400</v>
      </c>
      <c r="F256" t="s">
        <v>26</v>
      </c>
    </row>
    <row r="258" spans="1:7" x14ac:dyDescent="0.25">
      <c r="B258" s="5" t="s">
        <v>73</v>
      </c>
      <c r="C258" s="5"/>
      <c r="D258" s="5"/>
      <c r="E258" s="6">
        <f>SUM(E255:E257)</f>
        <v>2400</v>
      </c>
    </row>
    <row r="259" spans="1:7" x14ac:dyDescent="0.25">
      <c r="B259" s="3" t="s">
        <v>74</v>
      </c>
      <c r="C259" s="3"/>
      <c r="D259" s="3"/>
      <c r="E259" s="4">
        <f>SUM(E258+E252)</f>
        <v>2712</v>
      </c>
    </row>
    <row r="260" spans="1:7" x14ac:dyDescent="0.25">
      <c r="A260" s="13"/>
      <c r="B260" s="13"/>
      <c r="C260" s="13"/>
      <c r="D260" s="13"/>
      <c r="E260" s="13"/>
      <c r="F260" s="13"/>
      <c r="G260" s="13"/>
    </row>
    <row r="261" spans="1:7" x14ac:dyDescent="0.25">
      <c r="A261" s="15" t="s">
        <v>83</v>
      </c>
    </row>
    <row r="262" spans="1:7" x14ac:dyDescent="0.25">
      <c r="A262" s="19" t="s">
        <v>36</v>
      </c>
      <c r="B262" t="s">
        <v>169</v>
      </c>
      <c r="C262">
        <v>16</v>
      </c>
      <c r="D262">
        <v>55</v>
      </c>
      <c r="E262" s="2">
        <v>1200</v>
      </c>
      <c r="F262" t="s">
        <v>29</v>
      </c>
    </row>
    <row r="263" spans="1:7" x14ac:dyDescent="0.25">
      <c r="A263" s="19" t="s">
        <v>36</v>
      </c>
      <c r="B263" t="s">
        <v>258</v>
      </c>
      <c r="C263">
        <v>1</v>
      </c>
      <c r="D263">
        <v>550</v>
      </c>
      <c r="E263" s="2">
        <v>650</v>
      </c>
      <c r="F263" t="s">
        <v>29</v>
      </c>
    </row>
    <row r="265" spans="1:7" x14ac:dyDescent="0.25">
      <c r="B265" s="5" t="s">
        <v>84</v>
      </c>
      <c r="C265" s="5"/>
      <c r="D265" s="5"/>
      <c r="E265" s="6">
        <f>SUM(E262:E264)</f>
        <v>1850</v>
      </c>
    </row>
    <row r="267" spans="1:7" x14ac:dyDescent="0.25">
      <c r="A267" s="19" t="s">
        <v>37</v>
      </c>
      <c r="B267" t="s">
        <v>143</v>
      </c>
      <c r="D267">
        <v>16</v>
      </c>
      <c r="E267" s="8">
        <v>1200</v>
      </c>
      <c r="F267" t="s">
        <v>29</v>
      </c>
    </row>
    <row r="268" spans="1:7" x14ac:dyDescent="0.25">
      <c r="A268" s="19" t="s">
        <v>37</v>
      </c>
      <c r="B268" t="s">
        <v>257</v>
      </c>
      <c r="E268">
        <v>500</v>
      </c>
    </row>
    <row r="269" spans="1:7" x14ac:dyDescent="0.25">
      <c r="A269" s="19" t="s">
        <v>37</v>
      </c>
      <c r="B269" t="s">
        <v>190</v>
      </c>
      <c r="E269">
        <v>400</v>
      </c>
    </row>
    <row r="270" spans="1:7" x14ac:dyDescent="0.25">
      <c r="B270" s="5" t="s">
        <v>85</v>
      </c>
      <c r="C270" s="5"/>
      <c r="D270" s="5"/>
      <c r="E270" s="9">
        <f>SUM(E267:E269)</f>
        <v>2100</v>
      </c>
    </row>
    <row r="271" spans="1:7" x14ac:dyDescent="0.25">
      <c r="B271" s="3" t="s">
        <v>86</v>
      </c>
      <c r="C271" s="3"/>
      <c r="D271" s="3"/>
      <c r="E271" s="4">
        <f>SUM(E270+E265)</f>
        <v>3950</v>
      </c>
    </row>
    <row r="272" spans="1:7" x14ac:dyDescent="0.25">
      <c r="A272" s="13"/>
      <c r="B272" s="13"/>
      <c r="C272" s="13"/>
      <c r="D272" s="13"/>
      <c r="E272" s="13"/>
      <c r="F272" s="13"/>
      <c r="G272" s="13"/>
    </row>
    <row r="273" spans="1:5" x14ac:dyDescent="0.25">
      <c r="A273" s="15" t="s">
        <v>87</v>
      </c>
    </row>
    <row r="274" spans="1:5" x14ac:dyDescent="0.25">
      <c r="A274" s="19" t="s">
        <v>36</v>
      </c>
      <c r="B274" t="s">
        <v>163</v>
      </c>
      <c r="C274">
        <v>6</v>
      </c>
      <c r="D274">
        <v>16</v>
      </c>
      <c r="E274" s="8">
        <v>96</v>
      </c>
    </row>
    <row r="275" spans="1:5" x14ac:dyDescent="0.25">
      <c r="A275" s="19" t="s">
        <v>36</v>
      </c>
      <c r="B275" t="s">
        <v>172</v>
      </c>
      <c r="C275" t="s">
        <v>173</v>
      </c>
      <c r="D275">
        <v>213</v>
      </c>
      <c r="E275" s="8">
        <v>213</v>
      </c>
    </row>
    <row r="276" spans="1:5" x14ac:dyDescent="0.25">
      <c r="A276" s="19" t="s">
        <v>178</v>
      </c>
      <c r="B276" t="s">
        <v>248</v>
      </c>
      <c r="C276">
        <v>10</v>
      </c>
      <c r="D276">
        <v>52</v>
      </c>
      <c r="E276" s="8">
        <v>522</v>
      </c>
    </row>
    <row r="277" spans="1:5" x14ac:dyDescent="0.25">
      <c r="A277" s="19" t="s">
        <v>36</v>
      </c>
      <c r="E277" s="8"/>
    </row>
    <row r="278" spans="1:5" x14ac:dyDescent="0.25">
      <c r="A278" s="19" t="s">
        <v>179</v>
      </c>
      <c r="B278" t="s">
        <v>177</v>
      </c>
      <c r="C278">
        <v>7</v>
      </c>
      <c r="D278">
        <v>75</v>
      </c>
      <c r="E278" s="8">
        <v>525</v>
      </c>
    </row>
    <row r="279" spans="1:5" x14ac:dyDescent="0.25">
      <c r="B279" s="5" t="s">
        <v>90</v>
      </c>
      <c r="C279" s="5"/>
      <c r="D279" s="5"/>
      <c r="E279" s="9">
        <f>SUM(E274:E278)</f>
        <v>1356</v>
      </c>
    </row>
    <row r="281" spans="1:5" x14ac:dyDescent="0.25">
      <c r="A281" s="19" t="s">
        <v>37</v>
      </c>
      <c r="B281" t="s">
        <v>170</v>
      </c>
      <c r="C281">
        <v>4</v>
      </c>
      <c r="D281">
        <v>57</v>
      </c>
      <c r="E281" s="2">
        <v>228</v>
      </c>
    </row>
    <row r="282" spans="1:5" x14ac:dyDescent="0.25">
      <c r="A282" s="19" t="s">
        <v>37</v>
      </c>
      <c r="B282" t="s">
        <v>171</v>
      </c>
      <c r="C282">
        <v>2</v>
      </c>
      <c r="D282">
        <v>16</v>
      </c>
      <c r="E282" s="2">
        <v>32</v>
      </c>
    </row>
    <row r="283" spans="1:5" x14ac:dyDescent="0.25">
      <c r="A283" s="19" t="s">
        <v>37</v>
      </c>
      <c r="B283" t="s">
        <v>172</v>
      </c>
      <c r="C283" t="s">
        <v>173</v>
      </c>
      <c r="D283">
        <v>213</v>
      </c>
      <c r="E283" s="2">
        <v>213</v>
      </c>
    </row>
    <row r="284" spans="1:5" x14ac:dyDescent="0.25">
      <c r="A284" s="19" t="s">
        <v>37</v>
      </c>
      <c r="B284" t="s">
        <v>174</v>
      </c>
      <c r="C284" t="s">
        <v>175</v>
      </c>
      <c r="D284">
        <v>30</v>
      </c>
      <c r="E284" s="2">
        <v>120</v>
      </c>
    </row>
    <row r="285" spans="1:5" x14ac:dyDescent="0.25">
      <c r="A285" s="19" t="s">
        <v>37</v>
      </c>
      <c r="B285" t="s">
        <v>176</v>
      </c>
      <c r="C285">
        <v>6</v>
      </c>
      <c r="D285">
        <v>78</v>
      </c>
      <c r="E285" s="2">
        <v>468</v>
      </c>
    </row>
    <row r="286" spans="1:5" x14ac:dyDescent="0.25">
      <c r="E286" s="2"/>
    </row>
    <row r="288" spans="1:5" x14ac:dyDescent="0.25">
      <c r="B288" s="5" t="s">
        <v>93</v>
      </c>
      <c r="C288" s="5"/>
      <c r="D288" s="5"/>
      <c r="E288" s="6">
        <f>SUM(E281:E287)</f>
        <v>1061</v>
      </c>
    </row>
    <row r="289" spans="1:7" x14ac:dyDescent="0.25">
      <c r="B289" s="3" t="s">
        <v>94</v>
      </c>
      <c r="C289" s="3"/>
      <c r="D289" s="3"/>
      <c r="E289" s="4">
        <f>SUM(E288+E279)</f>
        <v>2417</v>
      </c>
    </row>
    <row r="290" spans="1:7" x14ac:dyDescent="0.25">
      <c r="A290" s="13"/>
      <c r="B290" s="13"/>
      <c r="C290" s="13"/>
      <c r="D290" s="13"/>
      <c r="E290" s="13"/>
      <c r="F290" s="13"/>
      <c r="G290" s="13"/>
    </row>
    <row r="291" spans="1:7" x14ac:dyDescent="0.25">
      <c r="A291" s="15" t="s">
        <v>115</v>
      </c>
    </row>
    <row r="292" spans="1:7" x14ac:dyDescent="0.25">
      <c r="A292" s="19" t="s">
        <v>36</v>
      </c>
      <c r="B292" t="s">
        <v>144</v>
      </c>
      <c r="E292" s="8">
        <v>300</v>
      </c>
    </row>
    <row r="294" spans="1:7" x14ac:dyDescent="0.25">
      <c r="B294" s="5" t="s">
        <v>117</v>
      </c>
      <c r="C294" s="5"/>
      <c r="D294" s="5"/>
      <c r="E294" s="9">
        <f>SUM(E292:E293)</f>
        <v>300</v>
      </c>
    </row>
    <row r="296" spans="1:7" x14ac:dyDescent="0.25">
      <c r="A296" s="19" t="s">
        <v>37</v>
      </c>
      <c r="E296" s="2">
        <v>300</v>
      </c>
    </row>
    <row r="297" spans="1:7" x14ac:dyDescent="0.25">
      <c r="E297" s="2"/>
    </row>
    <row r="299" spans="1:7" x14ac:dyDescent="0.25">
      <c r="B299" s="5" t="s">
        <v>118</v>
      </c>
      <c r="C299" s="5"/>
      <c r="D299" s="5"/>
      <c r="E299" s="6">
        <f>SUM(E296:E298)</f>
        <v>300</v>
      </c>
    </row>
    <row r="300" spans="1:7" x14ac:dyDescent="0.25">
      <c r="B300" s="3" t="s">
        <v>119</v>
      </c>
      <c r="C300" s="3"/>
      <c r="D300" s="3"/>
      <c r="E300" s="4">
        <f>SUM(E299+E294)</f>
        <v>600</v>
      </c>
    </row>
    <row r="301" spans="1:7" x14ac:dyDescent="0.25">
      <c r="A301" s="13"/>
      <c r="B301" s="13"/>
      <c r="C301" s="13"/>
      <c r="D301" s="13"/>
      <c r="E301" s="13"/>
      <c r="F301" s="13"/>
      <c r="G301" s="13"/>
    </row>
    <row r="302" spans="1:7" x14ac:dyDescent="0.25">
      <c r="A302" s="15" t="s">
        <v>116</v>
      </c>
    </row>
    <row r="303" spans="1:7" x14ac:dyDescent="0.25">
      <c r="A303" s="19" t="s">
        <v>36</v>
      </c>
      <c r="B303" t="s">
        <v>123</v>
      </c>
      <c r="E303" s="8">
        <v>1718.5</v>
      </c>
      <c r="F303" t="s">
        <v>108</v>
      </c>
      <c r="G303">
        <v>1718.5</v>
      </c>
    </row>
    <row r="304" spans="1:7" x14ac:dyDescent="0.25">
      <c r="A304" s="19" t="s">
        <v>36</v>
      </c>
      <c r="B304" t="s">
        <v>181</v>
      </c>
      <c r="E304" s="8">
        <v>500</v>
      </c>
    </row>
    <row r="306" spans="1:7" x14ac:dyDescent="0.25">
      <c r="B306" s="5" t="s">
        <v>120</v>
      </c>
      <c r="C306" s="5"/>
      <c r="D306" s="5"/>
      <c r="E306" s="9">
        <f>SUM(E303:E305)</f>
        <v>2218.5</v>
      </c>
    </row>
    <row r="308" spans="1:7" x14ac:dyDescent="0.25">
      <c r="A308" s="19" t="s">
        <v>37</v>
      </c>
      <c r="B308" t="s">
        <v>140</v>
      </c>
      <c r="E308" s="2">
        <v>1000</v>
      </c>
      <c r="F308" t="s">
        <v>89</v>
      </c>
    </row>
    <row r="309" spans="1:7" x14ac:dyDescent="0.25">
      <c r="A309" s="19" t="s">
        <v>37</v>
      </c>
      <c r="B309" t="s">
        <v>88</v>
      </c>
      <c r="E309" s="2">
        <v>741.75</v>
      </c>
      <c r="F309" t="s">
        <v>29</v>
      </c>
    </row>
    <row r="310" spans="1:7" x14ac:dyDescent="0.25">
      <c r="A310" s="19" t="s">
        <v>37</v>
      </c>
      <c r="B310" t="s">
        <v>259</v>
      </c>
      <c r="E310" s="2">
        <v>500</v>
      </c>
    </row>
    <row r="311" spans="1:7" x14ac:dyDescent="0.25">
      <c r="A311" s="19" t="s">
        <v>37</v>
      </c>
      <c r="B311" t="s">
        <v>180</v>
      </c>
      <c r="E311" s="2">
        <v>2500</v>
      </c>
    </row>
    <row r="312" spans="1:7" x14ac:dyDescent="0.25">
      <c r="A312" s="19"/>
      <c r="B312" t="s">
        <v>209</v>
      </c>
      <c r="E312" s="2">
        <v>3300</v>
      </c>
      <c r="F312" t="s">
        <v>29</v>
      </c>
    </row>
    <row r="313" spans="1:7" x14ac:dyDescent="0.25">
      <c r="A313" s="19"/>
      <c r="B313" t="s">
        <v>263</v>
      </c>
      <c r="E313" s="2">
        <v>958</v>
      </c>
    </row>
    <row r="314" spans="1:7" x14ac:dyDescent="0.25">
      <c r="B314" s="5" t="s">
        <v>121</v>
      </c>
      <c r="C314" s="5"/>
      <c r="D314" s="5"/>
      <c r="E314" s="6">
        <f>SUM(E308:E313)</f>
        <v>8999.75</v>
      </c>
    </row>
    <row r="315" spans="1:7" x14ac:dyDescent="0.25">
      <c r="B315" s="3" t="s">
        <v>122</v>
      </c>
      <c r="C315" s="3"/>
      <c r="D315" s="3"/>
      <c r="E315" s="4">
        <f>SUM(E314+E306)</f>
        <v>11218.25</v>
      </c>
    </row>
    <row r="316" spans="1:7" x14ac:dyDescent="0.25">
      <c r="A316" s="13"/>
      <c r="B316" s="13"/>
      <c r="C316" s="13"/>
      <c r="D316" s="13"/>
      <c r="E316" s="13"/>
      <c r="F316" s="13"/>
      <c r="G316" s="13"/>
    </row>
    <row r="319" spans="1:7" x14ac:dyDescent="0.25">
      <c r="B319" s="11" t="s">
        <v>75</v>
      </c>
      <c r="C319" s="11"/>
      <c r="D319" s="11"/>
      <c r="E319" s="12">
        <f>SUM(E259+E247+E172+E161+E142+E113+E100+E66+E33+E271+E289+E212+E300+E315+E127)</f>
        <v>224876.49</v>
      </c>
    </row>
    <row r="320" spans="1:7" x14ac:dyDescent="0.25">
      <c r="A320" s="7" t="s">
        <v>80</v>
      </c>
    </row>
    <row r="323" spans="2:5" x14ac:dyDescent="0.25">
      <c r="B323" s="11" t="s">
        <v>95</v>
      </c>
      <c r="C323" s="11"/>
      <c r="D323" s="11"/>
      <c r="E323" s="12">
        <v>23121.54</v>
      </c>
    </row>
    <row r="325" spans="2:5" x14ac:dyDescent="0.25">
      <c r="B325" s="11" t="s">
        <v>97</v>
      </c>
      <c r="C325" s="11"/>
      <c r="D325" s="11"/>
      <c r="E325" s="12">
        <f>SUM(E323+E319)</f>
        <v>247998.03</v>
      </c>
    </row>
    <row r="326" spans="2:5" x14ac:dyDescent="0.25">
      <c r="B326" s="11" t="s">
        <v>98</v>
      </c>
      <c r="C326" s="11"/>
      <c r="D326" s="11"/>
      <c r="E326" s="16">
        <v>200000</v>
      </c>
    </row>
    <row r="327" spans="2:5" x14ac:dyDescent="0.25">
      <c r="B327" s="17" t="s">
        <v>96</v>
      </c>
      <c r="C327" s="17"/>
      <c r="D327" s="17"/>
      <c r="E327" s="18">
        <f>SUM(E326-E325)</f>
        <v>-47998.03</v>
      </c>
    </row>
  </sheetData>
  <sortState ref="B3:F19">
    <sortCondition ref="B3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ROSAS</dc:creator>
  <cp:lastModifiedBy>Haught, Marc</cp:lastModifiedBy>
  <cp:lastPrinted>2013-09-03T15:50:41Z</cp:lastPrinted>
  <dcterms:created xsi:type="dcterms:W3CDTF">2012-11-02T01:14:02Z</dcterms:created>
  <dcterms:modified xsi:type="dcterms:W3CDTF">2014-04-07T16:57:03Z</dcterms:modified>
</cp:coreProperties>
</file>